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carnet-my.sharepoint.com/personal/ivica_vulelija_skole_hr/Documents/- ŠKOLA/Radna površina/Izvršenje fp za 2025/"/>
    </mc:Choice>
  </mc:AlternateContent>
  <xr:revisionPtr revIDLastSave="8" documentId="11_16F2F8BA80A56CA7E2E080E2B327875E36E4FEA6" xr6:coauthVersionLast="47" xr6:coauthVersionMax="47" xr10:uidLastSave="{F31E1422-70AE-45BD-BE2E-AB9F1CA57FEA}"/>
  <bookViews>
    <workbookView xWindow="-120" yWindow="-120" windowWidth="29040" windowHeight="15840" tabRatio="741" activeTab="1" xr2:uid="{00000000-000D-0000-FFFF-FFFF00000000}"/>
  </bookViews>
  <sheets>
    <sheet name="SAŽETAK" sheetId="1" r:id="rId1"/>
    <sheet name=" Račun prihoda i rashoda" sheetId="2" r:id="rId2"/>
    <sheet name="Rashodi prema izvorima finan" sheetId="3" r:id="rId3"/>
    <sheet name="Rashodi prema funkcijskoj k " sheetId="4" r:id="rId4"/>
    <sheet name="Račun financiranja" sheetId="5" r:id="rId5"/>
    <sheet name="Račun fin prema izvorima f" sheetId="6" r:id="rId6"/>
    <sheet name="POSEBNI DIO" sheetId="7" r:id="rId7"/>
  </sheets>
  <definedNames>
    <definedName name="_xlnm.Print_Area" localSheetId="1">' Račun prihoda i rashoda'!$B$1:$I$71</definedName>
    <definedName name="_xlnm.Print_Area" localSheetId="0">SAŽETAK!$B$1:$K$27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" i="2" l="1"/>
  <c r="L27" i="2" s="1"/>
  <c r="H27" i="2"/>
  <c r="I26" i="2"/>
  <c r="L26" i="2" s="1"/>
  <c r="H26" i="2"/>
  <c r="I24" i="2"/>
  <c r="I21" i="2" s="1"/>
  <c r="L21" i="2" s="1"/>
  <c r="H24" i="2"/>
  <c r="H21" i="2" s="1"/>
  <c r="I22" i="2"/>
  <c r="H22" i="2"/>
  <c r="I19" i="2"/>
  <c r="I18" i="2" s="1"/>
  <c r="L18" i="2" s="1"/>
  <c r="H19" i="2"/>
  <c r="H18" i="2" s="1"/>
  <c r="I16" i="2"/>
  <c r="H16" i="2"/>
  <c r="I13" i="2"/>
  <c r="L13" i="2" s="1"/>
  <c r="H13" i="2"/>
  <c r="I76" i="2"/>
  <c r="L76" i="2" s="1"/>
  <c r="H76" i="2"/>
  <c r="I73" i="2"/>
  <c r="L73" i="2" s="1"/>
  <c r="H73" i="2"/>
  <c r="H72" i="2" s="1"/>
  <c r="H71" i="2" s="1"/>
  <c r="I69" i="2"/>
  <c r="I68" i="2" s="1"/>
  <c r="L68" i="2" s="1"/>
  <c r="H69" i="2"/>
  <c r="H68" i="2" s="1"/>
  <c r="I61" i="2"/>
  <c r="L61" i="2" s="1"/>
  <c r="H61" i="2"/>
  <c r="I53" i="2"/>
  <c r="L53" i="2" s="1"/>
  <c r="H53" i="2"/>
  <c r="I48" i="2"/>
  <c r="L48" i="2" s="1"/>
  <c r="H48" i="2"/>
  <c r="I44" i="2"/>
  <c r="H44" i="2"/>
  <c r="I41" i="2"/>
  <c r="L41" i="2" s="1"/>
  <c r="H41" i="2"/>
  <c r="I36" i="2"/>
  <c r="L36" i="2" s="1"/>
  <c r="H36" i="2"/>
  <c r="H35" i="2" s="1"/>
  <c r="J33" i="2"/>
  <c r="J10" i="2"/>
  <c r="L37" i="2"/>
  <c r="L38" i="2"/>
  <c r="L39" i="2"/>
  <c r="L40" i="2"/>
  <c r="L42" i="2"/>
  <c r="L45" i="2"/>
  <c r="L46" i="2"/>
  <c r="L47" i="2"/>
  <c r="L49" i="2"/>
  <c r="L50" i="2"/>
  <c r="L51" i="2"/>
  <c r="L52" i="2"/>
  <c r="L54" i="2"/>
  <c r="L55" i="2"/>
  <c r="L56" i="2"/>
  <c r="L57" i="2"/>
  <c r="L58" i="2"/>
  <c r="L59" i="2"/>
  <c r="L60" i="2"/>
  <c r="L62" i="2"/>
  <c r="L63" i="2"/>
  <c r="L64" i="2"/>
  <c r="L65" i="2"/>
  <c r="L66" i="2"/>
  <c r="L67" i="2"/>
  <c r="L70" i="2"/>
  <c r="L74" i="2"/>
  <c r="L75" i="2"/>
  <c r="L77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G33" i="2"/>
  <c r="L14" i="2"/>
  <c r="L15" i="2"/>
  <c r="L16" i="2"/>
  <c r="L17" i="2"/>
  <c r="L20" i="2"/>
  <c r="L22" i="2"/>
  <c r="L23" i="2"/>
  <c r="L25" i="2"/>
  <c r="L28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G10" i="2"/>
  <c r="L24" i="2" l="1"/>
  <c r="L19" i="2"/>
  <c r="H12" i="2"/>
  <c r="H11" i="2" s="1"/>
  <c r="H10" i="2" s="1"/>
  <c r="I12" i="2"/>
  <c r="L12" i="2" s="1"/>
  <c r="I11" i="2"/>
  <c r="I72" i="2"/>
  <c r="L72" i="2" s="1"/>
  <c r="I71" i="2"/>
  <c r="L71" i="2" s="1"/>
  <c r="L69" i="2"/>
  <c r="I43" i="2"/>
  <c r="L43" i="2" s="1"/>
  <c r="H43" i="2"/>
  <c r="H34" i="2" s="1"/>
  <c r="H33" i="2" s="1"/>
  <c r="L44" i="2"/>
  <c r="I35" i="2"/>
  <c r="L35" i="2"/>
  <c r="I16" i="1"/>
  <c r="G12" i="1"/>
  <c r="J15" i="1"/>
  <c r="I15" i="1"/>
  <c r="H15" i="1"/>
  <c r="H16" i="1" s="1"/>
  <c r="G15" i="1"/>
  <c r="J12" i="1"/>
  <c r="K11" i="1"/>
  <c r="L11" i="1"/>
  <c r="I12" i="1"/>
  <c r="H12" i="1"/>
  <c r="F68" i="7"/>
  <c r="G68" i="7"/>
  <c r="E6" i="4"/>
  <c r="D6" i="4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F14" i="3"/>
  <c r="E14" i="3"/>
  <c r="D14" i="3"/>
  <c r="C14" i="3"/>
  <c r="H12" i="3"/>
  <c r="G12" i="3"/>
  <c r="H11" i="3"/>
  <c r="G11" i="3"/>
  <c r="H10" i="3"/>
  <c r="G10" i="3"/>
  <c r="H9" i="3"/>
  <c r="G9" i="3"/>
  <c r="H8" i="3"/>
  <c r="G8" i="3"/>
  <c r="H7" i="3"/>
  <c r="G7" i="3"/>
  <c r="F6" i="3"/>
  <c r="E6" i="3"/>
  <c r="D6" i="3"/>
  <c r="C6" i="3"/>
  <c r="L25" i="1"/>
  <c r="K25" i="1"/>
  <c r="L24" i="1"/>
  <c r="K24" i="1"/>
  <c r="L22" i="1"/>
  <c r="K22" i="1"/>
  <c r="L21" i="1"/>
  <c r="K21" i="1"/>
  <c r="L14" i="1"/>
  <c r="K14" i="1"/>
  <c r="L13" i="1"/>
  <c r="K13" i="1"/>
  <c r="L10" i="1"/>
  <c r="K10" i="1"/>
  <c r="L11" i="2" l="1"/>
  <c r="I10" i="2"/>
  <c r="I34" i="2"/>
  <c r="I33" i="2" s="1"/>
  <c r="G16" i="1"/>
  <c r="J16" i="1"/>
  <c r="G6" i="3"/>
  <c r="H14" i="3"/>
  <c r="H6" i="3"/>
  <c r="G14" i="3"/>
  <c r="L34" i="2" l="1"/>
</calcChain>
</file>

<file path=xl/sharedStrings.xml><?xml version="1.0" encoding="utf-8"?>
<sst xmlns="http://schemas.openxmlformats.org/spreadsheetml/2006/main" count="343" uniqueCount="179">
  <si>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</si>
  <si>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</si>
  <si>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</si>
  <si>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</si>
  <si>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 
1.-12.2024. </t>
  </si>
  <si>
    <t>IZVORNI PLAN ILI REBALANS 2025.*</t>
  </si>
  <si>
    <t>TEKUĆI PLAN 2025.*</t>
  </si>
  <si>
    <t xml:space="preserve">OSTVARENJE/IZVRŠENJE 
1.-12.2025. 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</si>
  <si>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</si>
  <si>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</si>
  <si>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</si>
  <si>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</si>
  <si>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</si>
  <si>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</si>
  <si>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</si>
  <si>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</si>
  <si>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</si>
  <si>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</si>
  <si>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</si>
  <si>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</si>
  <si>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</si>
  <si>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</si>
  <si>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</si>
  <si>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</si>
  <si>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</si>
  <si>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</si>
  <si>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</si>
  <si>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</si>
  <si>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</si>
  <si>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 xml:space="preserve">OSTVARENJE/ IZVRŠENJE 
1.-12.2024. </t>
  </si>
  <si>
    <t xml:space="preserve">OSTVARENJE/ IZVRŠENJE 
1.-12.2025. </t>
  </si>
  <si>
    <t>UKUPNO PRIHODI</t>
  </si>
  <si>
    <t>Prihodi poslovanja</t>
  </si>
  <si>
    <t>Pomoći iz inozemstva i od subjekata unutar općeg proračuna</t>
  </si>
  <si>
    <t>Pomoći proračunskim korisnicima iz proračuna koji im nije nadležan</t>
  </si>
  <si>
    <t>Tekuće pomoći proračunskim korisnicima iz proračuna koji im nije nadležan</t>
  </si>
  <si>
    <t>Pomoći temeljem prijenosa EU sredstava</t>
  </si>
  <si>
    <t>Tekuće pomoći temeljem prijenosa EU sredstava</t>
  </si>
  <si>
    <t>Prihodi od prodaje proizvoda i robe te pruženih usluga</t>
  </si>
  <si>
    <t>Prihodi od pruženih usluga</t>
  </si>
  <si>
    <t>Tekuće donacije</t>
  </si>
  <si>
    <t>Prihodi iz nadležnog proračuna i od HZZO-a na temelju ugovornih obveza</t>
  </si>
  <si>
    <t>Prihodi iz nadležnog proračuna za financiranje redovne djelatnosti proračunskih korisnika</t>
  </si>
  <si>
    <t>UKUPNO RASHODI</t>
  </si>
  <si>
    <t>Rashodi poslovanja</t>
  </si>
  <si>
    <t>Rashodi za zaposlene</t>
  </si>
  <si>
    <t>Plaće (Bruto)</t>
  </si>
  <si>
    <t>Plaće za redovan rad</t>
  </si>
  <si>
    <t>Ostali rashodi za zaposlene</t>
  </si>
  <si>
    <t>Doprinosi na plaće</t>
  </si>
  <si>
    <t>Materijalni rashodi</t>
  </si>
  <si>
    <t>Naknade troškova zaposlenima</t>
  </si>
  <si>
    <t>Službena putovanja</t>
  </si>
  <si>
    <t>Stručno usavršavanje zaposlenika</t>
  </si>
  <si>
    <t>Rashodi za materijal i energiju</t>
  </si>
  <si>
    <t>Uredski materijal i ostali materijalni rashodi</t>
  </si>
  <si>
    <t>Materijal i sirovine</t>
  </si>
  <si>
    <t>Energija</t>
  </si>
  <si>
    <t>Rashodi za usluge</t>
  </si>
  <si>
    <t>Usluge telefona, pošte i prijevoza</t>
  </si>
  <si>
    <t>Usluge tekućeg i investicijskog održavanja</t>
  </si>
  <si>
    <t>Komunalne usluge</t>
  </si>
  <si>
    <t>Zakupnine i najamnine</t>
  </si>
  <si>
    <t>Intelektualne i osobne usluge</t>
  </si>
  <si>
    <t>Računalne usluge</t>
  </si>
  <si>
    <t>Ostali nespomenuti rashodi poslovanja</t>
  </si>
  <si>
    <t>Premije osiguranja</t>
  </si>
  <si>
    <t>Reprezentacija</t>
  </si>
  <si>
    <t>Troškovi sudskih postupaka</t>
  </si>
  <si>
    <t>Rashodi za nabavu nefinancijske imovine</t>
  </si>
  <si>
    <t>Rashodi za nabavu proizvedene dugotrajne imovine</t>
  </si>
  <si>
    <t>Postrojenja i oprema</t>
  </si>
  <si>
    <t>Uredska oprema i namještaj</t>
  </si>
  <si>
    <t>IZVJEŠTAJ O PRIHODIMA I RASHODIMA PREMA IZVORIMA FINANCIRANJA</t>
  </si>
  <si>
    <t xml:space="preserve">UKUPNO PRIHODI </t>
  </si>
  <si>
    <t>31 Vlastiti prihodi - korisnici</t>
  </si>
  <si>
    <t>41 Prihodi za posebne namjene</t>
  </si>
  <si>
    <t>53 Proračun JLS</t>
  </si>
  <si>
    <t>IZVJEŠTAJ O RASHODIMA PREMA FUNKCIJSKOJ KLASIFIKACIJI</t>
  </si>
  <si>
    <t xml:space="preserve"> IZVRŠENJE 
1.-12.2024. </t>
  </si>
  <si>
    <t xml:space="preserve"> IZVRŠENJE 
1.-12.2025. </t>
  </si>
  <si>
    <t>…</t>
  </si>
  <si>
    <t xml:space="preserve"> RAČUN FINANCIRANJA</t>
  </si>
  <si>
    <t xml:space="preserve">IZVJEŠTAJ RAČUNA FINANCIRANJA PREMA EKONOMSKOJ KLASIFIKACIJI </t>
  </si>
  <si>
    <t>Primici od financijske imovine i zaduživanja</t>
  </si>
  <si>
    <t>Primici od zaduživanja</t>
  </si>
  <si>
    <t>Primljeni krediti i zajmovi od međunarodnih organizacija, institucija i tijela EU te inozemnih vlada</t>
  </si>
  <si>
    <t>Primljeni zajmovi od međunarodnih organizacija</t>
  </si>
  <si>
    <t>….</t>
  </si>
  <si>
    <t>Izdaci za financijsku imovinu i otplate zajmova</t>
  </si>
  <si>
    <t>Izdaci za otplatu glavnice primljenih kredita i zajmova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</si>
  <si>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</si>
  <si>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</si>
  <si>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</si>
  <si>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</si>
  <si>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>1 Opći prihodi i primici</t>
  </si>
  <si>
    <t>11 Opći prihodi i primici</t>
  </si>
  <si>
    <t>12 Sredstva učešća za pomoći</t>
  </si>
  <si>
    <t>2 Doprinosi</t>
  </si>
  <si>
    <t>21 Doprinosi za mirovinsko osiguranje</t>
  </si>
  <si>
    <t>3 Vlastiti prihodi</t>
  </si>
  <si>
    <t>31 Vlastiti prihodi</t>
  </si>
  <si>
    <t xml:space="preserve">UKUPNO IZDACI </t>
  </si>
  <si>
    <t>II. POSEBNI DIO</t>
  </si>
  <si>
    <t>IZVJEŠTAJ PO PROGRAMSKOJ KLASIFIKACIJI</t>
  </si>
  <si>
    <t>5=4/3*100</t>
  </si>
  <si>
    <t>IZVRŠENJE FINANCIJSKOG PLANA PRORAČUNSKOG KORISNIKA DRŽAVNOG PRORAČUNA
ZA 2025. GODINU</t>
  </si>
  <si>
    <t>45 F.P. i dod. udio u por. na dohodak</t>
  </si>
  <si>
    <t>51 Državni proračun</t>
  </si>
  <si>
    <t>61 Tekuće donacije</t>
  </si>
  <si>
    <t>42 Višak/manjak prihoda korisnici</t>
  </si>
  <si>
    <t>09 Obrazovanje</t>
  </si>
  <si>
    <t>092 Srednjoškolsko obrazovanje</t>
  </si>
  <si>
    <t>UPRAVNI ODJEL ZA OBRAZOVANJE, KULTURU I ŠPORT</t>
  </si>
  <si>
    <t>SREDNJOŠKOLSKO OBRAZOVANJE</t>
  </si>
  <si>
    <t>UKUPNO</t>
  </si>
  <si>
    <t>030</t>
  </si>
  <si>
    <t>03005</t>
  </si>
  <si>
    <t/>
  </si>
  <si>
    <t>11</t>
  </si>
  <si>
    <t>31</t>
  </si>
  <si>
    <t>41</t>
  </si>
  <si>
    <t>42</t>
  </si>
  <si>
    <t>45</t>
  </si>
  <si>
    <t>51</t>
  </si>
  <si>
    <t>53</t>
  </si>
  <si>
    <t>61</t>
  </si>
  <si>
    <t>2204</t>
  </si>
  <si>
    <t>A220401</t>
  </si>
  <si>
    <t>3</t>
  </si>
  <si>
    <t>32</t>
  </si>
  <si>
    <t>A220407</t>
  </si>
  <si>
    <t>2205</t>
  </si>
  <si>
    <t>A220512</t>
  </si>
  <si>
    <t>4</t>
  </si>
  <si>
    <t>A220534</t>
  </si>
  <si>
    <t>4302</t>
  </si>
  <si>
    <t>T430283</t>
  </si>
  <si>
    <t>Opći prihodi i primici</t>
  </si>
  <si>
    <t>Vlastiti prihodi - korisnici</t>
  </si>
  <si>
    <t>Prihodi za posebne namjene</t>
  </si>
  <si>
    <t>Višak/manjak prihoda korisnici</t>
  </si>
  <si>
    <t>F.P. i dod. udio u por. na dohodak</t>
  </si>
  <si>
    <t>Državni proračun</t>
  </si>
  <si>
    <t>Proračun JLS</t>
  </si>
  <si>
    <t>Srednje školstvo-standard</t>
  </si>
  <si>
    <t>Djelatnost srednjih škola</t>
  </si>
  <si>
    <t>RASHODI POSLOVANJA</t>
  </si>
  <si>
    <t>MATERIJALNI RASHODI</t>
  </si>
  <si>
    <t>Administracija i upravljanje</t>
  </si>
  <si>
    <t>RASHODI ZA ZAPOSLENE</t>
  </si>
  <si>
    <t>Srednje školstvo - iznad standarda</t>
  </si>
  <si>
    <t>Podizanje kvalitete i standarda u školstvu</t>
  </si>
  <si>
    <t>RASHODI ZA NABAVU NEFINANCIJSKE IMOVINE</t>
  </si>
  <si>
    <t>RASHODI ZA NABAVU PROIZVEDENE DUGOTRAJNE IMOVINE</t>
  </si>
  <si>
    <t>Projekt e-škole</t>
  </si>
  <si>
    <t>Projekti EU</t>
  </si>
  <si>
    <t>Projekt Dobar posao u Benkovcu - SŠ Benkovac</t>
  </si>
  <si>
    <t>Prihodi od upravnih i administrativnih pristojbi, pristojbi po posebnim propisima i naknada</t>
  </si>
  <si>
    <t>Prihodi po posebnim propisima</t>
  </si>
  <si>
    <t>Ostali nespomenuti prihodi</t>
  </si>
  <si>
    <t>Prihodi iz nadležnog proračuna za financiranje rashoda poslovanja</t>
  </si>
  <si>
    <t>Plaće za prekovremeni rad</t>
  </si>
  <si>
    <t>Doprinosi za obvezno zdravstveno osiguranje</t>
  </si>
  <si>
    <t>Naknade za prijevoz, za rad na terenu i odvojeni život</t>
  </si>
  <si>
    <t>Materijal i dijelovi za tekuće i investicijsko održavanje</t>
  </si>
  <si>
    <t>Zdravstvene i veterinarske usluge</t>
  </si>
  <si>
    <t>Knjige, umjetnička djela i ostale izložbene vrijednosti</t>
  </si>
  <si>
    <t>Knjige</t>
  </si>
  <si>
    <t>Kapitalne pomoći proračunskim korisnicima iz proračuna koji im nije nadležan</t>
  </si>
  <si>
    <t>Prihodi od prodaje proizvoda i robe te pruženih usluga, prihodi od donacija te povrati po protestiranim jamstvima</t>
  </si>
  <si>
    <t>Donacije od pravnih i fizičkih osoba izvan općeg proračuna te povrat donacija i kapitalnih pomoći po protestiranim jamstvima</t>
  </si>
  <si>
    <t>Plaće za posebne uvjete rada</t>
  </si>
  <si>
    <t>Članarine i norme</t>
  </si>
  <si>
    <t>Pristojbe i naknade</t>
  </si>
  <si>
    <t>Naknade građanima i kućanstvima na temelju osiguranja i druge naknade</t>
  </si>
  <si>
    <t>Ostale naknade građanima i kućanstvima iz proračuna</t>
  </si>
  <si>
    <t>Naknade građanima i kućanstvima u novcu</t>
  </si>
  <si>
    <t>Oprema za održavanje i zaštitu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</si>
</sst>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1">
    <xf numFmtId="0" fontId="0" fillId="0" borderId="0" xfId="0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10" fillId="2" borderId="3" xfId="0" quotePrefix="1" applyFont="1" applyFill="1" applyBorder="1" applyAlignment="1">
      <alignment horizontal="left" vertical="center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indent="1"/>
    </xf>
    <xf numFmtId="0" fontId="9" fillId="2" borderId="3" xfId="0" applyFont="1" applyFill="1" applyBorder="1" applyAlignment="1">
      <alignment horizontal="left" vertical="center" wrapText="1" indent="1"/>
    </xf>
    <xf numFmtId="0" fontId="8" fillId="2" borderId="3" xfId="0" quotePrefix="1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0" borderId="3" xfId="0" applyBorder="1"/>
    <xf numFmtId="0" fontId="14" fillId="0" borderId="5" xfId="0" applyFont="1" applyBorder="1" applyAlignment="1">
      <alignment horizontal="right" vertical="center"/>
    </xf>
    <xf numFmtId="0" fontId="15" fillId="0" borderId="0" xfId="0" applyFont="1" applyAlignment="1">
      <alignment vertical="top" wrapText="1"/>
    </xf>
    <xf numFmtId="0" fontId="16" fillId="2" borderId="3" xfId="0" applyFont="1" applyFill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0" xfId="0" applyFill="1"/>
    <xf numFmtId="3" fontId="5" fillId="3" borderId="3" xfId="0" applyNumberFormat="1" applyFont="1" applyFill="1" applyBorder="1" applyAlignment="1">
      <alignment horizontal="right"/>
    </xf>
    <xf numFmtId="0" fontId="16" fillId="3" borderId="3" xfId="0" applyFont="1" applyFill="1" applyBorder="1" applyAlignment="1">
      <alignment horizontal="center" vertical="center" wrapText="1"/>
    </xf>
    <xf numFmtId="0" fontId="18" fillId="0" borderId="0" xfId="0" applyFont="1"/>
    <xf numFmtId="0" fontId="1" fillId="0" borderId="0" xfId="0" applyFont="1" applyAlignment="1">
      <alignment vertical="top" wrapText="1"/>
    </xf>
    <xf numFmtId="0" fontId="19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3" borderId="3" xfId="0" applyFont="1" applyFill="1" applyBorder="1" applyAlignment="1">
      <alignment horizontal="left" vertical="center" wrapText="1"/>
    </xf>
    <xf numFmtId="0" fontId="0" fillId="3" borderId="0" xfId="0" applyFill="1" applyAlignment="1">
      <alignment horizontal="left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vertical="center"/>
    </xf>
    <xf numFmtId="4" fontId="8" fillId="3" borderId="3" xfId="0" applyNumberFormat="1" applyFont="1" applyFill="1" applyBorder="1" applyAlignment="1">
      <alignment vertical="center"/>
    </xf>
    <xf numFmtId="4" fontId="8" fillId="0" borderId="3" xfId="0" applyNumberFormat="1" applyFont="1" applyBorder="1" applyAlignment="1">
      <alignment vertical="center" wrapText="1"/>
    </xf>
    <xf numFmtId="4" fontId="8" fillId="3" borderId="3" xfId="0" applyNumberFormat="1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left" vertical="center" wrapText="1"/>
    </xf>
    <xf numFmtId="4" fontId="6" fillId="3" borderId="3" xfId="0" quotePrefix="1" applyNumberFormat="1" applyFont="1" applyFill="1" applyBorder="1" applyAlignment="1">
      <alignment horizontal="left" wrapText="1"/>
    </xf>
    <xf numFmtId="4" fontId="6" fillId="3" borderId="3" xfId="0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left" vertical="center" wrapText="1"/>
    </xf>
    <xf numFmtId="4" fontId="7" fillId="3" borderId="3" xfId="0" applyNumberFormat="1" applyFont="1" applyFill="1" applyBorder="1" applyAlignment="1">
      <alignment wrapText="1"/>
    </xf>
    <xf numFmtId="4" fontId="5" fillId="3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/>
    <xf numFmtId="4" fontId="3" fillId="2" borderId="3" xfId="0" applyNumberFormat="1" applyFont="1" applyFill="1" applyBorder="1" applyAlignment="1">
      <alignment horizontal="right" wrapText="1"/>
    </xf>
    <xf numFmtId="4" fontId="0" fillId="0" borderId="3" xfId="0" applyNumberFormat="1" applyBorder="1"/>
    <xf numFmtId="0" fontId="20" fillId="2" borderId="3" xfId="0" quotePrefix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/>
    <xf numFmtId="0" fontId="1" fillId="0" borderId="0" xfId="0" applyFont="1"/>
    <xf numFmtId="4" fontId="6" fillId="2" borderId="3" xfId="0" applyNumberFormat="1" applyFont="1" applyFill="1" applyBorder="1" applyAlignment="1">
      <alignment horizontal="right" wrapText="1"/>
    </xf>
    <xf numFmtId="2" fontId="1" fillId="0" borderId="3" xfId="0" applyNumberFormat="1" applyFont="1" applyBorder="1"/>
    <xf numFmtId="2" fontId="0" fillId="0" borderId="3" xfId="0" applyNumberFormat="1" applyBorder="1"/>
    <xf numFmtId="4" fontId="10" fillId="2" borderId="3" xfId="0" applyNumberFormat="1" applyFont="1" applyFill="1" applyBorder="1" applyAlignment="1">
      <alignment vertical="center" wrapText="1"/>
    </xf>
    <xf numFmtId="4" fontId="21" fillId="0" borderId="3" xfId="0" applyNumberFormat="1" applyFont="1" applyBorder="1"/>
    <xf numFmtId="4" fontId="22" fillId="0" borderId="3" xfId="0" applyNumberFormat="1" applyFont="1" applyBorder="1"/>
    <xf numFmtId="0" fontId="6" fillId="0" borderId="3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3" borderId="2" xfId="0" applyFont="1" applyFill="1" applyBorder="1" applyAlignment="1">
      <alignment vertical="center"/>
    </xf>
    <xf numFmtId="0" fontId="1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4" fontId="3" fillId="2" borderId="4" xfId="0" applyNumberFormat="1" applyFont="1" applyFill="1" applyBorder="1" applyAlignment="1">
      <alignment horizontal="right"/>
    </xf>
    <xf numFmtId="0" fontId="23" fillId="0" borderId="3" xfId="0" applyFont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/>
    <xf numFmtId="0" fontId="10" fillId="0" borderId="1" xfId="0" applyFont="1" applyBorder="1" applyAlignment="1">
      <alignment horizontal="left" vertical="center" wrapText="1"/>
    </xf>
    <xf numFmtId="0" fontId="0" fillId="0" borderId="2" xfId="0" applyBorder="1"/>
    <xf numFmtId="0" fontId="6" fillId="0" borderId="3" xfId="0" quotePrefix="1" applyFont="1" applyBorder="1" applyAlignment="1">
      <alignment horizontal="center" vertical="center" wrapText="1"/>
    </xf>
    <xf numFmtId="0" fontId="0" fillId="0" borderId="4" xfId="0" applyBorder="1"/>
    <xf numFmtId="0" fontId="16" fillId="0" borderId="3" xfId="0" quotePrefix="1" applyFont="1" applyBorder="1" applyAlignment="1">
      <alignment horizontal="center" wrapText="1"/>
    </xf>
    <xf numFmtId="0" fontId="10" fillId="0" borderId="0" xfId="0" applyFont="1" applyAlignment="1">
      <alignment horizontal="left" vertical="center" wrapText="1"/>
    </xf>
    <xf numFmtId="0" fontId="10" fillId="3" borderId="1" xfId="0" quotePrefix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left" vertical="center"/>
    </xf>
    <xf numFmtId="0" fontId="10" fillId="0" borderId="1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3" borderId="3" xfId="0" quotePrefix="1" applyFont="1" applyFill="1" applyBorder="1" applyAlignment="1">
      <alignment horizontal="left" vertical="center" wrapText="1"/>
    </xf>
    <xf numFmtId="0" fontId="6" fillId="3" borderId="3" xfId="0" quotePrefix="1" applyFont="1" applyFill="1" applyBorder="1" applyAlignment="1">
      <alignment horizontal="left" wrapText="1"/>
    </xf>
    <xf numFmtId="0" fontId="16" fillId="0" borderId="1" xfId="0" quotePrefix="1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3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1" fillId="0" borderId="2" xfId="0" applyFont="1" applyBorder="1"/>
    <xf numFmtId="0" fontId="1" fillId="0" borderId="4" xfId="0" applyFont="1" applyBorder="1"/>
    <xf numFmtId="0" fontId="17" fillId="0" borderId="0" xfId="0" applyFont="1" applyAlignment="1">
      <alignment horizontal="center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A2C47A2-5D86-4374-8D42-73D308CCA853}">
  <we:reference id="wa200009404" version="1.0.0.8" store="en-US" storeType="OMEX"/>
  <we:alternateReferences>
    <we:reference id="wa200009404" version="1.0.0.8" store="en-US" storeType="OMEX"/>
  </we:alternateReferences>
  <we:properties>
    <we:property name="claude.fileId" value="&quot;0ff8ac81-8e98-475a-93fd-2f20335cb3f6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35"/>
  <sheetViews>
    <sheetView zoomScale="85" zoomScaleNormal="85" workbookViewId="0">
      <selection activeCell="N14" sqref="N14"/>
    </sheetView>
  </sheetViews>
  <sheetFormatPr defaultRowHeight="15" x14ac:dyDescent="0.25"/>
  <cols>
    <col min="6" max="10" width="25.28515625" customWidth="1"/>
    <col min="11" max="12" width="15.7109375" customWidth="1"/>
    <col min="13" max="13" width="25.28515625" customWidth="1"/>
  </cols>
  <sheetData>
    <row r="1" spans="2:13" ht="42" customHeight="1" x14ac:dyDescent="0.25">
      <c r="B1" s="86" t="s">
        <v>106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30"/>
    </row>
    <row r="2" spans="2:13" ht="18" customHeight="1" x14ac:dyDescent="0.25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2:13" ht="15.75" customHeight="1" x14ac:dyDescent="0.25">
      <c r="B3" s="86" t="s">
        <v>0</v>
      </c>
      <c r="C3" s="87"/>
      <c r="D3" s="87"/>
      <c r="E3" s="87"/>
      <c r="F3" s="87"/>
      <c r="G3" s="87"/>
      <c r="H3" s="87"/>
      <c r="I3" s="87"/>
      <c r="J3" s="87"/>
      <c r="K3" s="87"/>
      <c r="L3" s="87"/>
      <c r="M3" s="29"/>
    </row>
    <row r="4" spans="2:13" ht="18" customHeight="1" x14ac:dyDescent="0.25"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3"/>
    </row>
    <row r="5" spans="2:13" ht="18" customHeight="1" x14ac:dyDescent="0.25">
      <c r="B5" s="86" t="s">
        <v>1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28"/>
    </row>
    <row r="6" spans="2:13" ht="18" customHeight="1" x14ac:dyDescent="0.25"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28"/>
    </row>
    <row r="7" spans="2:13" ht="18" customHeight="1" x14ac:dyDescent="0.25">
      <c r="B7" s="93" t="s">
        <v>2</v>
      </c>
      <c r="C7" s="87"/>
      <c r="D7" s="87"/>
      <c r="E7" s="87"/>
      <c r="F7" s="87"/>
      <c r="G7" s="4"/>
      <c r="H7" s="5"/>
      <c r="I7" s="5"/>
      <c r="J7" s="5"/>
      <c r="K7" s="32"/>
      <c r="L7" s="32"/>
    </row>
    <row r="8" spans="2:13" ht="25.5" customHeight="1" x14ac:dyDescent="0.25">
      <c r="B8" s="90" t="s">
        <v>3</v>
      </c>
      <c r="C8" s="89"/>
      <c r="D8" s="89"/>
      <c r="E8" s="89"/>
      <c r="F8" s="91"/>
      <c r="G8" s="74" t="s">
        <v>4</v>
      </c>
      <c r="H8" s="74" t="s">
        <v>5</v>
      </c>
      <c r="I8" s="74" t="s">
        <v>6</v>
      </c>
      <c r="J8" s="74" t="s">
        <v>7</v>
      </c>
      <c r="K8" s="74" t="s">
        <v>8</v>
      </c>
      <c r="L8" s="74" t="s">
        <v>9</v>
      </c>
    </row>
    <row r="9" spans="2:13" x14ac:dyDescent="0.25">
      <c r="B9" s="92">
        <v>1</v>
      </c>
      <c r="C9" s="89"/>
      <c r="D9" s="89"/>
      <c r="E9" s="89"/>
      <c r="F9" s="91"/>
      <c r="G9" s="35">
        <v>2</v>
      </c>
      <c r="H9" s="34">
        <v>3</v>
      </c>
      <c r="I9" s="34">
        <v>4</v>
      </c>
      <c r="J9" s="34">
        <v>5</v>
      </c>
      <c r="K9" s="34" t="s">
        <v>10</v>
      </c>
      <c r="L9" s="34" t="s">
        <v>11</v>
      </c>
    </row>
    <row r="10" spans="2:13" x14ac:dyDescent="0.25">
      <c r="B10" s="88" t="s">
        <v>12</v>
      </c>
      <c r="C10" s="89"/>
      <c r="D10" s="89"/>
      <c r="E10" s="89"/>
      <c r="F10" s="89"/>
      <c r="G10" s="50">
        <v>1729620.7200000002</v>
      </c>
      <c r="H10" s="49">
        <v>2265708.39</v>
      </c>
      <c r="I10" s="49">
        <v>1978110.27</v>
      </c>
      <c r="J10" s="49">
        <v>1860080.95</v>
      </c>
      <c r="K10" s="21">
        <f>J10/G10*100</f>
        <v>107.54270739772358</v>
      </c>
      <c r="L10" s="21">
        <f>J10/I10*100</f>
        <v>94.033228491351991</v>
      </c>
    </row>
    <row r="11" spans="2:13" x14ac:dyDescent="0.25">
      <c r="B11" s="96" t="s">
        <v>13</v>
      </c>
      <c r="C11" s="89"/>
      <c r="D11" s="89"/>
      <c r="E11" s="89"/>
      <c r="F11" s="89"/>
      <c r="G11" s="50"/>
      <c r="H11" s="49"/>
      <c r="I11" s="49"/>
      <c r="J11" s="49"/>
      <c r="K11" s="21" t="e">
        <f>J11/G11*100</f>
        <v>#DIV/0!</v>
      </c>
      <c r="L11" s="21" t="e">
        <f>J11/I11*100</f>
        <v>#DIV/0!</v>
      </c>
    </row>
    <row r="12" spans="2:13" x14ac:dyDescent="0.25">
      <c r="B12" s="95" t="s">
        <v>14</v>
      </c>
      <c r="C12" s="89"/>
      <c r="D12" s="89"/>
      <c r="E12" s="89"/>
      <c r="F12" s="89"/>
      <c r="G12" s="51">
        <f>SUM(G10:G11)</f>
        <v>1729620.7200000002</v>
      </c>
      <c r="H12" s="51">
        <f>SUM(H10:H11)</f>
        <v>2265708.39</v>
      </c>
      <c r="I12" s="51">
        <f>SUM(I10:I11)</f>
        <v>1978110.27</v>
      </c>
      <c r="J12" s="48">
        <f>SUM(J10:J11)</f>
        <v>1860080.95</v>
      </c>
      <c r="K12" s="20"/>
      <c r="L12" s="20"/>
    </row>
    <row r="13" spans="2:13" x14ac:dyDescent="0.25">
      <c r="B13" s="97" t="s">
        <v>15</v>
      </c>
      <c r="C13" s="89"/>
      <c r="D13" s="89"/>
      <c r="E13" s="89"/>
      <c r="F13" s="89"/>
      <c r="G13" s="52">
        <v>1725323.08</v>
      </c>
      <c r="H13" s="49">
        <v>2269808.39</v>
      </c>
      <c r="I13" s="49">
        <v>1962352.33</v>
      </c>
      <c r="J13" s="49">
        <v>1993979.21</v>
      </c>
      <c r="K13" s="21">
        <f>J13/G13*100</f>
        <v>115.57135200440256</v>
      </c>
      <c r="L13" s="21">
        <f>J13/I13*100</f>
        <v>101.61168203673189</v>
      </c>
    </row>
    <row r="14" spans="2:13" x14ac:dyDescent="0.25">
      <c r="B14" s="96" t="s">
        <v>16</v>
      </c>
      <c r="C14" s="89"/>
      <c r="D14" s="89"/>
      <c r="E14" s="89"/>
      <c r="F14" s="89"/>
      <c r="G14" s="50">
        <v>5004.05</v>
      </c>
      <c r="H14" s="49">
        <v>19000</v>
      </c>
      <c r="I14" s="49">
        <v>21500</v>
      </c>
      <c r="J14" s="49">
        <v>966.17000000000007</v>
      </c>
      <c r="K14" s="21">
        <f>J14/G14*100</f>
        <v>19.307760713821807</v>
      </c>
      <c r="L14" s="21">
        <f>J14/I14*100</f>
        <v>4.4938139534883721</v>
      </c>
    </row>
    <row r="15" spans="2:13" x14ac:dyDescent="0.25">
      <c r="B15" s="23" t="s">
        <v>17</v>
      </c>
      <c r="C15" s="76"/>
      <c r="D15" s="76"/>
      <c r="E15" s="76"/>
      <c r="F15" s="76"/>
      <c r="G15" s="51">
        <f>SUM(G13:G14)</f>
        <v>1730327.1300000001</v>
      </c>
      <c r="H15" s="51">
        <f t="shared" ref="H15:J15" si="0">SUM(H13:H14)</f>
        <v>2288808.39</v>
      </c>
      <c r="I15" s="51">
        <f t="shared" si="0"/>
        <v>1983852.33</v>
      </c>
      <c r="J15" s="51">
        <f t="shared" si="0"/>
        <v>1994945.38</v>
      </c>
      <c r="K15" s="20"/>
      <c r="L15" s="20"/>
    </row>
    <row r="16" spans="2:13" x14ac:dyDescent="0.25">
      <c r="B16" s="94" t="s">
        <v>18</v>
      </c>
      <c r="C16" s="89"/>
      <c r="D16" s="89"/>
      <c r="E16" s="89"/>
      <c r="F16" s="89"/>
      <c r="G16" s="53">
        <f>G12-G15</f>
        <v>-706.40999999991618</v>
      </c>
      <c r="H16" s="53">
        <f t="shared" ref="H16:J16" si="1">H12-H15</f>
        <v>-23100</v>
      </c>
      <c r="I16" s="53">
        <f t="shared" si="1"/>
        <v>-5742.0600000000559</v>
      </c>
      <c r="J16" s="53">
        <f t="shared" si="1"/>
        <v>-134864.42999999993</v>
      </c>
      <c r="K16" s="22"/>
      <c r="L16" s="22"/>
    </row>
    <row r="17" spans="1:49" ht="18" customHeight="1" x14ac:dyDescent="0.25">
      <c r="B17" s="16"/>
      <c r="C17" s="15"/>
      <c r="D17" s="15"/>
      <c r="E17" s="15"/>
      <c r="F17" s="15"/>
      <c r="G17" s="15"/>
      <c r="H17" s="15"/>
      <c r="I17" s="15"/>
      <c r="J17" s="15"/>
      <c r="K17" s="1"/>
      <c r="L17" s="1"/>
      <c r="M17" s="1"/>
    </row>
    <row r="18" spans="1:49" ht="18" customHeight="1" x14ac:dyDescent="0.25">
      <c r="B18" s="93" t="s">
        <v>19</v>
      </c>
      <c r="C18" s="87"/>
      <c r="D18" s="87"/>
      <c r="E18" s="87"/>
      <c r="F18" s="87"/>
      <c r="G18" s="15"/>
      <c r="H18" s="15"/>
      <c r="I18" s="15"/>
      <c r="J18" s="15"/>
      <c r="K18" s="1"/>
      <c r="L18" s="1"/>
      <c r="M18" s="1"/>
    </row>
    <row r="19" spans="1:49" ht="25.5" customHeight="1" x14ac:dyDescent="0.25">
      <c r="B19" s="90" t="s">
        <v>3</v>
      </c>
      <c r="C19" s="89"/>
      <c r="D19" s="89"/>
      <c r="E19" s="89"/>
      <c r="F19" s="91"/>
      <c r="G19" s="74" t="s">
        <v>4</v>
      </c>
      <c r="H19" s="2" t="s">
        <v>5</v>
      </c>
      <c r="I19" s="2" t="s">
        <v>6</v>
      </c>
      <c r="J19" s="2" t="s">
        <v>7</v>
      </c>
      <c r="K19" s="2" t="s">
        <v>8</v>
      </c>
      <c r="L19" s="2" t="s">
        <v>9</v>
      </c>
    </row>
    <row r="20" spans="1:49" x14ac:dyDescent="0.25">
      <c r="B20" s="102">
        <v>1</v>
      </c>
      <c r="C20" s="89"/>
      <c r="D20" s="89"/>
      <c r="E20" s="89"/>
      <c r="F20" s="89"/>
      <c r="G20" s="36">
        <v>2</v>
      </c>
      <c r="H20" s="34">
        <v>3</v>
      </c>
      <c r="I20" s="34">
        <v>4</v>
      </c>
      <c r="J20" s="34">
        <v>5</v>
      </c>
      <c r="K20" s="34" t="s">
        <v>10</v>
      </c>
      <c r="L20" s="34" t="s">
        <v>11</v>
      </c>
    </row>
    <row r="21" spans="1:49" ht="15.75" customHeight="1" x14ac:dyDescent="0.25">
      <c r="B21" s="88" t="s">
        <v>20</v>
      </c>
      <c r="C21" s="89"/>
      <c r="D21" s="89"/>
      <c r="E21" s="89"/>
      <c r="F21" s="89"/>
      <c r="G21" s="54"/>
      <c r="H21" s="49"/>
      <c r="I21" s="49"/>
      <c r="J21" s="49"/>
      <c r="K21" s="21" t="e">
        <f>J21/G21*100</f>
        <v>#DIV/0!</v>
      </c>
      <c r="L21" s="21" t="e">
        <f>J21/I21*100</f>
        <v>#DIV/0!</v>
      </c>
    </row>
    <row r="22" spans="1:49" x14ac:dyDescent="0.25">
      <c r="B22" s="88" t="s">
        <v>21</v>
      </c>
      <c r="C22" s="89"/>
      <c r="D22" s="89"/>
      <c r="E22" s="89"/>
      <c r="F22" s="89"/>
      <c r="G22" s="52"/>
      <c r="H22" s="49"/>
      <c r="I22" s="49"/>
      <c r="J22" s="49"/>
      <c r="K22" s="21" t="e">
        <f>J22/G22*100</f>
        <v>#DIV/0!</v>
      </c>
      <c r="L22" s="21" t="e">
        <f>J22/I22*100</f>
        <v>#DIV/0!</v>
      </c>
    </row>
    <row r="23" spans="1:49" ht="15" customHeight="1" x14ac:dyDescent="0.25">
      <c r="B23" s="101" t="s">
        <v>22</v>
      </c>
      <c r="C23" s="89"/>
      <c r="D23" s="89"/>
      <c r="E23" s="89"/>
      <c r="F23" s="91"/>
      <c r="G23" s="55"/>
      <c r="H23" s="56"/>
      <c r="I23" s="56"/>
      <c r="J23" s="56"/>
      <c r="K23" s="38"/>
      <c r="L23" s="38"/>
    </row>
    <row r="24" spans="1:49" s="39" customFormat="1" ht="15" customHeight="1" x14ac:dyDescent="0.25">
      <c r="B24" s="88" t="s">
        <v>23</v>
      </c>
      <c r="C24" s="89"/>
      <c r="D24" s="89"/>
      <c r="E24" s="89"/>
      <c r="F24" s="89"/>
      <c r="G24" s="52"/>
      <c r="H24" s="49"/>
      <c r="I24" s="49"/>
      <c r="J24" s="49"/>
      <c r="K24" s="21" t="e">
        <f>J24/G24*100</f>
        <v>#DIV/0!</v>
      </c>
      <c r="L24" s="21" t="e">
        <f>J24/I24*100</f>
        <v>#DIV/0!</v>
      </c>
    </row>
    <row r="25" spans="1:49" s="39" customFormat="1" ht="15" customHeight="1" x14ac:dyDescent="0.25">
      <c r="B25" s="88" t="s">
        <v>24</v>
      </c>
      <c r="C25" s="89"/>
      <c r="D25" s="89"/>
      <c r="E25" s="89"/>
      <c r="F25" s="89"/>
      <c r="G25" s="52"/>
      <c r="H25" s="49"/>
      <c r="I25" s="49"/>
      <c r="J25" s="49"/>
      <c r="K25" s="21" t="e">
        <f>J25/G25*100</f>
        <v>#DIV/0!</v>
      </c>
      <c r="L25" s="21" t="e">
        <f>J25/I25*100</f>
        <v>#DIV/0!</v>
      </c>
    </row>
    <row r="26" spans="1:49" s="47" customFormat="1" x14ac:dyDescent="0.25">
      <c r="A26" s="45"/>
      <c r="B26" s="101" t="s">
        <v>25</v>
      </c>
      <c r="C26" s="89"/>
      <c r="D26" s="89"/>
      <c r="E26" s="89"/>
      <c r="F26" s="91"/>
      <c r="G26" s="55"/>
      <c r="H26" s="57"/>
      <c r="I26" s="57"/>
      <c r="J26" s="57"/>
      <c r="K26" s="46"/>
      <c r="L26" s="46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</row>
    <row r="27" spans="1:49" ht="15.75" customHeight="1" x14ac:dyDescent="0.25">
      <c r="B27" s="100" t="s">
        <v>26</v>
      </c>
      <c r="C27" s="89"/>
      <c r="D27" s="89"/>
      <c r="E27" s="89"/>
      <c r="F27" s="91"/>
      <c r="G27" s="58"/>
      <c r="H27" s="59"/>
      <c r="I27" s="59"/>
      <c r="J27" s="59"/>
      <c r="K27" s="40"/>
      <c r="L27" s="40"/>
    </row>
    <row r="29" spans="1:49" x14ac:dyDescent="0.2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</row>
    <row r="30" spans="1:49" x14ac:dyDescent="0.25">
      <c r="B30" s="99"/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49" ht="15" customHeight="1" x14ac:dyDescent="0.25">
      <c r="B31" s="99"/>
      <c r="C31" s="87"/>
      <c r="D31" s="87"/>
      <c r="E31" s="87"/>
      <c r="F31" s="87"/>
      <c r="G31" s="87"/>
      <c r="H31" s="87"/>
      <c r="I31" s="87"/>
      <c r="J31" s="87"/>
      <c r="K31" s="87"/>
      <c r="L31" s="87"/>
    </row>
    <row r="32" spans="1:49" ht="15" customHeight="1" x14ac:dyDescent="0.25">
      <c r="B32" s="99"/>
      <c r="C32" s="87"/>
      <c r="D32" s="87"/>
      <c r="E32" s="87"/>
      <c r="F32" s="87"/>
      <c r="G32" s="87"/>
      <c r="H32" s="87"/>
      <c r="I32" s="87"/>
      <c r="J32" s="87"/>
      <c r="K32" s="87"/>
      <c r="L32" s="87"/>
    </row>
    <row r="33" spans="2:12" ht="36.75" customHeight="1" x14ac:dyDescent="0.25"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</row>
    <row r="34" spans="2:12" ht="15" customHeight="1" x14ac:dyDescent="0.25">
      <c r="B34" s="98"/>
      <c r="C34" s="87"/>
      <c r="D34" s="87"/>
      <c r="E34" s="87"/>
      <c r="F34" s="87"/>
      <c r="G34" s="87"/>
      <c r="H34" s="87"/>
      <c r="I34" s="87"/>
      <c r="J34" s="87"/>
      <c r="K34" s="87"/>
      <c r="L34" s="87"/>
    </row>
    <row r="35" spans="2:12" x14ac:dyDescent="0.25"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</row>
  </sheetData>
  <mergeCells count="26">
    <mergeCell ref="B34:L35"/>
    <mergeCell ref="B22:F22"/>
    <mergeCell ref="B31:L31"/>
    <mergeCell ref="B18:F18"/>
    <mergeCell ref="B27:F27"/>
    <mergeCell ref="B21:F21"/>
    <mergeCell ref="B23:F23"/>
    <mergeCell ref="B32:L33"/>
    <mergeCell ref="B24:F24"/>
    <mergeCell ref="B30:L30"/>
    <mergeCell ref="B20:F20"/>
    <mergeCell ref="B26:F26"/>
    <mergeCell ref="B25:F25"/>
    <mergeCell ref="B1:L1"/>
    <mergeCell ref="B10:F10"/>
    <mergeCell ref="B19:F19"/>
    <mergeCell ref="B9:F9"/>
    <mergeCell ref="B7:F7"/>
    <mergeCell ref="B16:F16"/>
    <mergeCell ref="B3:L3"/>
    <mergeCell ref="B12:F12"/>
    <mergeCell ref="B11:F11"/>
    <mergeCell ref="B14:F14"/>
    <mergeCell ref="B8:F8"/>
    <mergeCell ref="B5:L5"/>
    <mergeCell ref="B13:F13"/>
  </mergeCells>
  <pageMargins left="0.7" right="0.7" top="0.75" bottom="0.75" header="0.3" footer="0.3"/>
  <pageSetup paperSize="9" scale="7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L80"/>
  <sheetViews>
    <sheetView tabSelected="1" zoomScale="85" zoomScaleNormal="85" workbookViewId="0">
      <selection activeCell="H21" sqref="H21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11.42578125" customWidth="1"/>
    <col min="5" max="5" width="8.42578125" customWidth="1"/>
    <col min="6" max="6" width="44.7109375" style="80" customWidth="1"/>
    <col min="7" max="10" width="25.28515625" customWidth="1"/>
    <col min="11" max="12" width="15.7109375" customWidth="1"/>
  </cols>
  <sheetData>
    <row r="1" spans="2:12" ht="18" customHeight="1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ht="15.75" customHeight="1" x14ac:dyDescent="0.25">
      <c r="B2" s="86" t="s">
        <v>0</v>
      </c>
      <c r="C2" s="87"/>
      <c r="D2" s="87"/>
      <c r="E2" s="87"/>
      <c r="F2" s="104"/>
      <c r="G2" s="87"/>
      <c r="H2" s="87"/>
      <c r="I2" s="87"/>
      <c r="J2" s="87"/>
      <c r="K2" s="87"/>
      <c r="L2" s="87"/>
    </row>
    <row r="3" spans="2:12" ht="18" customHeight="1" x14ac:dyDescent="0.25">
      <c r="B3" s="16"/>
      <c r="C3" s="16"/>
      <c r="D3" s="16"/>
      <c r="E3" s="16"/>
      <c r="F3" s="16"/>
      <c r="G3" s="16"/>
      <c r="H3" s="16"/>
      <c r="I3" s="16"/>
      <c r="J3" s="3"/>
      <c r="K3" s="3"/>
      <c r="L3" s="3"/>
    </row>
    <row r="4" spans="2:12" ht="15.75" customHeight="1" x14ac:dyDescent="0.25">
      <c r="B4" s="86" t="s">
        <v>27</v>
      </c>
      <c r="C4" s="87"/>
      <c r="D4" s="87"/>
      <c r="E4" s="87"/>
      <c r="F4" s="104"/>
      <c r="G4" s="87"/>
      <c r="H4" s="87"/>
      <c r="I4" s="87"/>
      <c r="J4" s="87"/>
      <c r="K4" s="87"/>
      <c r="L4" s="87"/>
    </row>
    <row r="5" spans="2:12" ht="18" customHeight="1" x14ac:dyDescent="0.25">
      <c r="B5" s="16"/>
      <c r="C5" s="16"/>
      <c r="D5" s="16"/>
      <c r="E5" s="16"/>
      <c r="F5" s="16"/>
      <c r="G5" s="16"/>
      <c r="H5" s="16"/>
      <c r="I5" s="16"/>
      <c r="J5" s="3"/>
      <c r="K5" s="3"/>
      <c r="L5" s="3"/>
    </row>
    <row r="6" spans="2:12" ht="15.75" customHeight="1" x14ac:dyDescent="0.25">
      <c r="B6" s="86" t="s">
        <v>28</v>
      </c>
      <c r="C6" s="87"/>
      <c r="D6" s="87"/>
      <c r="E6" s="87"/>
      <c r="F6" s="104"/>
      <c r="G6" s="87"/>
      <c r="H6" s="87"/>
      <c r="I6" s="87"/>
      <c r="J6" s="87"/>
      <c r="K6" s="87"/>
      <c r="L6" s="87"/>
    </row>
    <row r="7" spans="2:12" ht="18" customHeight="1" x14ac:dyDescent="0.25">
      <c r="B7" s="16"/>
      <c r="C7" s="16"/>
      <c r="D7" s="16"/>
      <c r="E7" s="16"/>
      <c r="F7" s="16"/>
      <c r="G7" s="16"/>
      <c r="H7" s="16"/>
      <c r="I7" s="16"/>
      <c r="J7" s="3"/>
      <c r="K7" s="3"/>
      <c r="L7" s="3"/>
    </row>
    <row r="8" spans="2:12" ht="45" customHeight="1" x14ac:dyDescent="0.25">
      <c r="B8" s="105" t="s">
        <v>3</v>
      </c>
      <c r="C8" s="89"/>
      <c r="D8" s="89"/>
      <c r="E8" s="89"/>
      <c r="F8" s="91"/>
      <c r="G8" s="38" t="s">
        <v>29</v>
      </c>
      <c r="H8" s="38" t="s">
        <v>5</v>
      </c>
      <c r="I8" s="38" t="s">
        <v>6</v>
      </c>
      <c r="J8" s="38" t="s">
        <v>30</v>
      </c>
      <c r="K8" s="38" t="s">
        <v>8</v>
      </c>
      <c r="L8" s="38" t="s">
        <v>9</v>
      </c>
    </row>
    <row r="9" spans="2:12" x14ac:dyDescent="0.25">
      <c r="B9" s="103">
        <v>1</v>
      </c>
      <c r="C9" s="89"/>
      <c r="D9" s="89"/>
      <c r="E9" s="89"/>
      <c r="F9" s="91"/>
      <c r="G9" s="41">
        <v>2</v>
      </c>
      <c r="H9" s="41">
        <v>3</v>
      </c>
      <c r="I9" s="41">
        <v>4</v>
      </c>
      <c r="J9" s="41">
        <v>5</v>
      </c>
      <c r="K9" s="41" t="s">
        <v>10</v>
      </c>
      <c r="L9" s="41" t="s">
        <v>11</v>
      </c>
    </row>
    <row r="10" spans="2:12" x14ac:dyDescent="0.25">
      <c r="B10" s="8"/>
      <c r="C10" s="8"/>
      <c r="D10" s="8"/>
      <c r="E10" s="8"/>
      <c r="F10" s="8" t="s">
        <v>31</v>
      </c>
      <c r="G10" s="60">
        <f>G11</f>
        <v>1729620.72</v>
      </c>
      <c r="H10" s="60">
        <f>H11</f>
        <v>2265708.39</v>
      </c>
      <c r="I10" s="60">
        <f>I11</f>
        <v>1978110.27</v>
      </c>
      <c r="J10" s="63">
        <f>J11</f>
        <v>1860080.95</v>
      </c>
      <c r="K10" s="31"/>
      <c r="L10" s="31"/>
    </row>
    <row r="11" spans="2:12" x14ac:dyDescent="0.25">
      <c r="B11" s="8">
        <v>6</v>
      </c>
      <c r="C11" s="8"/>
      <c r="D11" s="8"/>
      <c r="E11" s="8"/>
      <c r="F11" s="8" t="s">
        <v>32</v>
      </c>
      <c r="G11" s="61">
        <v>1729620.72</v>
      </c>
      <c r="H11" s="61">
        <f>H12+H18+H21+H26</f>
        <v>2265708.39</v>
      </c>
      <c r="I11" s="61">
        <f>I12+I18+I21+I26</f>
        <v>1978110.27</v>
      </c>
      <c r="J11" s="61">
        <v>1860080.95</v>
      </c>
      <c r="K11" s="70">
        <f t="shared" ref="K11:K28" si="0">J11/G11*100</f>
        <v>107.54270739772358</v>
      </c>
      <c r="L11" s="70">
        <f t="shared" ref="L11:L28" si="1">J11/I11*100</f>
        <v>94.033228491351991</v>
      </c>
    </row>
    <row r="12" spans="2:12" s="67" customFormat="1" ht="25.5" customHeight="1" x14ac:dyDescent="0.25">
      <c r="B12" s="8"/>
      <c r="C12" s="8">
        <v>63</v>
      </c>
      <c r="D12" s="8"/>
      <c r="E12" s="8"/>
      <c r="F12" s="8" t="s">
        <v>33</v>
      </c>
      <c r="G12" s="65">
        <v>1550731.59</v>
      </c>
      <c r="H12" s="65">
        <f>H13+H16</f>
        <v>2052000</v>
      </c>
      <c r="I12" s="65">
        <f>I13+I16</f>
        <v>1750000</v>
      </c>
      <c r="J12" s="66">
        <v>1656296.93</v>
      </c>
      <c r="K12" s="69">
        <f t="shared" si="0"/>
        <v>106.80745402239467</v>
      </c>
      <c r="L12" s="69">
        <f t="shared" si="1"/>
        <v>94.645538857142853</v>
      </c>
    </row>
    <row r="13" spans="2:12" ht="25.5" customHeight="1" x14ac:dyDescent="0.25">
      <c r="B13" s="9"/>
      <c r="C13" s="9"/>
      <c r="D13" s="9">
        <v>636</v>
      </c>
      <c r="E13" s="9"/>
      <c r="F13" s="27" t="s">
        <v>34</v>
      </c>
      <c r="G13" s="60">
        <v>1550731.59</v>
      </c>
      <c r="H13" s="60">
        <f>SUM(H14:H15)</f>
        <v>2052000</v>
      </c>
      <c r="I13" s="60">
        <f>SUM(I14:I15)</f>
        <v>1750000</v>
      </c>
      <c r="J13" s="63">
        <v>1656296.93</v>
      </c>
      <c r="K13" s="70">
        <f t="shared" si="0"/>
        <v>106.80745402239467</v>
      </c>
      <c r="L13" s="70">
        <f t="shared" si="1"/>
        <v>94.645538857142853</v>
      </c>
    </row>
    <row r="14" spans="2:12" ht="25.5" customHeight="1" x14ac:dyDescent="0.25">
      <c r="B14" s="9"/>
      <c r="C14" s="9"/>
      <c r="D14" s="9"/>
      <c r="E14" s="9">
        <v>6361</v>
      </c>
      <c r="F14" s="27" t="s">
        <v>35</v>
      </c>
      <c r="G14" s="60">
        <v>1550191.59</v>
      </c>
      <c r="H14" s="60">
        <v>2052000</v>
      </c>
      <c r="I14" s="60">
        <v>1743000</v>
      </c>
      <c r="J14" s="63">
        <v>1655756.93</v>
      </c>
      <c r="K14" s="70">
        <f t="shared" si="0"/>
        <v>106.80982535842551</v>
      </c>
      <c r="L14" s="70">
        <f t="shared" si="1"/>
        <v>94.994660355708547</v>
      </c>
    </row>
    <row r="15" spans="2:12" ht="25.5" x14ac:dyDescent="0.25">
      <c r="B15" s="9"/>
      <c r="C15" s="9"/>
      <c r="D15" s="9"/>
      <c r="E15" s="9">
        <v>6362</v>
      </c>
      <c r="F15" s="27" t="s">
        <v>169</v>
      </c>
      <c r="G15" s="60">
        <v>540</v>
      </c>
      <c r="H15" s="60">
        <v>0</v>
      </c>
      <c r="I15" s="60">
        <v>7000</v>
      </c>
      <c r="J15" s="63">
        <v>540</v>
      </c>
      <c r="K15" s="70">
        <f t="shared" si="0"/>
        <v>100</v>
      </c>
      <c r="L15" s="70">
        <f t="shared" si="1"/>
        <v>7.7142857142857135</v>
      </c>
    </row>
    <row r="16" spans="2:12" x14ac:dyDescent="0.25">
      <c r="B16" s="9"/>
      <c r="C16" s="9"/>
      <c r="D16" s="9">
        <v>638</v>
      </c>
      <c r="E16" s="9"/>
      <c r="F16" s="27" t="s">
        <v>36</v>
      </c>
      <c r="G16" s="60">
        <v>0</v>
      </c>
      <c r="H16" s="60">
        <f>H17</f>
        <v>0</v>
      </c>
      <c r="I16" s="60">
        <f>I17</f>
        <v>0</v>
      </c>
      <c r="J16" s="63">
        <v>0</v>
      </c>
      <c r="K16" s="70" t="e">
        <f t="shared" si="0"/>
        <v>#DIV/0!</v>
      </c>
      <c r="L16" s="70" t="e">
        <f t="shared" si="1"/>
        <v>#DIV/0!</v>
      </c>
    </row>
    <row r="17" spans="2:12" ht="25.5" customHeight="1" x14ac:dyDescent="0.25">
      <c r="B17" s="9"/>
      <c r="C17" s="9"/>
      <c r="D17" s="9"/>
      <c r="E17" s="9">
        <v>6381</v>
      </c>
      <c r="F17" s="27" t="s">
        <v>37</v>
      </c>
      <c r="G17" s="60">
        <v>0</v>
      </c>
      <c r="H17" s="60">
        <v>0</v>
      </c>
      <c r="I17" s="60">
        <v>0</v>
      </c>
      <c r="J17" s="63">
        <v>0</v>
      </c>
      <c r="K17" s="70" t="e">
        <f t="shared" si="0"/>
        <v>#DIV/0!</v>
      </c>
      <c r="L17" s="70" t="e">
        <f t="shared" si="1"/>
        <v>#DIV/0!</v>
      </c>
    </row>
    <row r="18" spans="2:12" ht="25.5" customHeight="1" x14ac:dyDescent="0.25">
      <c r="B18" s="9"/>
      <c r="C18" s="9">
        <v>65</v>
      </c>
      <c r="D18" s="9"/>
      <c r="E18" s="9"/>
      <c r="F18" s="27" t="s">
        <v>158</v>
      </c>
      <c r="G18" s="60">
        <v>0</v>
      </c>
      <c r="H18" s="60">
        <f>H19</f>
        <v>6000</v>
      </c>
      <c r="I18" s="60">
        <f>I19</f>
        <v>6000</v>
      </c>
      <c r="J18" s="63">
        <v>0</v>
      </c>
      <c r="K18" s="70" t="e">
        <f t="shared" si="0"/>
        <v>#DIV/0!</v>
      </c>
      <c r="L18" s="70">
        <f t="shared" si="1"/>
        <v>0</v>
      </c>
    </row>
    <row r="19" spans="2:12" s="67" customFormat="1" ht="25.5" customHeight="1" x14ac:dyDescent="0.25">
      <c r="B19" s="19"/>
      <c r="C19" s="19"/>
      <c r="D19" s="64">
        <v>652</v>
      </c>
      <c r="E19" s="64"/>
      <c r="F19" s="8" t="s">
        <v>159</v>
      </c>
      <c r="G19" s="65">
        <v>0</v>
      </c>
      <c r="H19" s="65">
        <f>H20</f>
        <v>6000</v>
      </c>
      <c r="I19" s="65">
        <f>I20</f>
        <v>6000</v>
      </c>
      <c r="J19" s="66">
        <v>0</v>
      </c>
      <c r="K19" s="69" t="e">
        <f t="shared" si="0"/>
        <v>#DIV/0!</v>
      </c>
      <c r="L19" s="69">
        <f t="shared" si="1"/>
        <v>0</v>
      </c>
    </row>
    <row r="20" spans="2:12" ht="25.5" customHeight="1" x14ac:dyDescent="0.25">
      <c r="B20" s="9"/>
      <c r="C20" s="19"/>
      <c r="D20" s="10"/>
      <c r="E20" s="10">
        <v>6526</v>
      </c>
      <c r="F20" s="12" t="s">
        <v>160</v>
      </c>
      <c r="G20" s="60">
        <v>0</v>
      </c>
      <c r="H20" s="60">
        <v>6000</v>
      </c>
      <c r="I20" s="60">
        <v>6000</v>
      </c>
      <c r="J20" s="63">
        <v>0</v>
      </c>
      <c r="K20" s="70" t="e">
        <f t="shared" si="0"/>
        <v>#DIV/0!</v>
      </c>
      <c r="L20" s="70">
        <f t="shared" si="1"/>
        <v>0</v>
      </c>
    </row>
    <row r="21" spans="2:12" ht="38.25" x14ac:dyDescent="0.25">
      <c r="B21" s="9"/>
      <c r="C21" s="19">
        <v>66</v>
      </c>
      <c r="D21" s="10"/>
      <c r="E21" s="10"/>
      <c r="F21" s="12" t="s">
        <v>170</v>
      </c>
      <c r="G21" s="60">
        <v>31267.79</v>
      </c>
      <c r="H21" s="60">
        <f>H22+H24</f>
        <v>65600</v>
      </c>
      <c r="I21" s="60">
        <f>I22+I24</f>
        <v>65700</v>
      </c>
      <c r="J21" s="63">
        <v>29794.84</v>
      </c>
      <c r="K21" s="70">
        <f t="shared" si="0"/>
        <v>95.289241740461989</v>
      </c>
      <c r="L21" s="70">
        <f t="shared" si="1"/>
        <v>45.349832572298325</v>
      </c>
    </row>
    <row r="22" spans="2:12" ht="38.25" customHeight="1" x14ac:dyDescent="0.25">
      <c r="B22" s="9"/>
      <c r="C22" s="19"/>
      <c r="D22" s="10">
        <v>661</v>
      </c>
      <c r="E22" s="10"/>
      <c r="F22" s="12" t="s">
        <v>38</v>
      </c>
      <c r="G22" s="60">
        <v>28712.79</v>
      </c>
      <c r="H22" s="60">
        <f>H23</f>
        <v>61600</v>
      </c>
      <c r="I22" s="60">
        <f>I23</f>
        <v>61600</v>
      </c>
      <c r="J22" s="63">
        <v>25694.84</v>
      </c>
      <c r="K22" s="70">
        <f t="shared" si="0"/>
        <v>89.489178864192581</v>
      </c>
      <c r="L22" s="70">
        <f t="shared" si="1"/>
        <v>41.712402597402601</v>
      </c>
    </row>
    <row r="23" spans="2:12" x14ac:dyDescent="0.25">
      <c r="B23" s="9"/>
      <c r="C23" s="19"/>
      <c r="D23" s="10"/>
      <c r="E23" s="10">
        <v>6615</v>
      </c>
      <c r="F23" s="12" t="s">
        <v>39</v>
      </c>
      <c r="G23" s="60">
        <v>28712.79</v>
      </c>
      <c r="H23" s="60">
        <v>61600</v>
      </c>
      <c r="I23" s="60">
        <v>61600</v>
      </c>
      <c r="J23" s="63">
        <v>25694.84</v>
      </c>
      <c r="K23" s="70">
        <f t="shared" si="0"/>
        <v>89.489178864192581</v>
      </c>
      <c r="L23" s="70">
        <f t="shared" si="1"/>
        <v>41.712402597402601</v>
      </c>
    </row>
    <row r="24" spans="2:12" s="67" customFormat="1" ht="25.5" customHeight="1" x14ac:dyDescent="0.25">
      <c r="B24" s="19"/>
      <c r="C24" s="19"/>
      <c r="D24" s="64">
        <v>663</v>
      </c>
      <c r="E24" s="64"/>
      <c r="F24" s="8" t="s">
        <v>171</v>
      </c>
      <c r="G24" s="65">
        <v>2555</v>
      </c>
      <c r="H24" s="65">
        <f>H25</f>
        <v>4000</v>
      </c>
      <c r="I24" s="65">
        <f>I25</f>
        <v>4100</v>
      </c>
      <c r="J24" s="66">
        <v>4100</v>
      </c>
      <c r="K24" s="69">
        <f t="shared" si="0"/>
        <v>160.46966731898237</v>
      </c>
      <c r="L24" s="69">
        <f t="shared" si="1"/>
        <v>100</v>
      </c>
    </row>
    <row r="25" spans="2:12" ht="25.5" customHeight="1" x14ac:dyDescent="0.25">
      <c r="B25" s="9"/>
      <c r="C25" s="19"/>
      <c r="D25" s="10"/>
      <c r="E25" s="10">
        <v>6631</v>
      </c>
      <c r="F25" s="12" t="s">
        <v>40</v>
      </c>
      <c r="G25" s="60">
        <v>2555</v>
      </c>
      <c r="H25" s="60">
        <v>4000</v>
      </c>
      <c r="I25" s="60">
        <v>4100</v>
      </c>
      <c r="J25" s="63">
        <v>4100</v>
      </c>
      <c r="K25" s="70">
        <f t="shared" si="0"/>
        <v>160.46966731898237</v>
      </c>
      <c r="L25" s="70">
        <f t="shared" si="1"/>
        <v>100</v>
      </c>
    </row>
    <row r="26" spans="2:12" ht="25.5" customHeight="1" x14ac:dyDescent="0.25">
      <c r="B26" s="9"/>
      <c r="C26" s="19">
        <v>67</v>
      </c>
      <c r="D26" s="10"/>
      <c r="E26" s="10"/>
      <c r="F26" s="12" t="s">
        <v>41</v>
      </c>
      <c r="G26" s="60">
        <v>147621.34</v>
      </c>
      <c r="H26" s="60">
        <f>H27</f>
        <v>142108.39000000001</v>
      </c>
      <c r="I26" s="60">
        <f>I27</f>
        <v>156410.26999999999</v>
      </c>
      <c r="J26" s="63">
        <v>173989.18</v>
      </c>
      <c r="K26" s="70">
        <f t="shared" si="0"/>
        <v>117.86180778470103</v>
      </c>
      <c r="L26" s="70">
        <f t="shared" si="1"/>
        <v>111.23897426940059</v>
      </c>
    </row>
    <row r="27" spans="2:12" s="81" customFormat="1" ht="25.5" customHeight="1" x14ac:dyDescent="0.25">
      <c r="B27" s="9"/>
      <c r="C27" s="19"/>
      <c r="D27" s="10">
        <v>671</v>
      </c>
      <c r="E27" s="10"/>
      <c r="F27" s="12" t="s">
        <v>42</v>
      </c>
      <c r="G27" s="60">
        <v>147621.34</v>
      </c>
      <c r="H27" s="60">
        <f>H28</f>
        <v>142108.39000000001</v>
      </c>
      <c r="I27" s="60">
        <f>I28</f>
        <v>156410.26999999999</v>
      </c>
      <c r="J27" s="63">
        <v>173989.18</v>
      </c>
      <c r="K27" s="70">
        <f t="shared" si="0"/>
        <v>117.86180778470103</v>
      </c>
      <c r="L27" s="70">
        <f t="shared" si="1"/>
        <v>111.23897426940059</v>
      </c>
    </row>
    <row r="28" spans="2:12" s="67" customFormat="1" ht="25.5" x14ac:dyDescent="0.25">
      <c r="B28" s="19"/>
      <c r="C28" s="19"/>
      <c r="D28" s="64"/>
      <c r="E28" s="64">
        <v>6711</v>
      </c>
      <c r="F28" s="8" t="s">
        <v>161</v>
      </c>
      <c r="G28" s="65">
        <v>147621.34</v>
      </c>
      <c r="H28" s="65">
        <v>142108.39000000001</v>
      </c>
      <c r="I28" s="65">
        <v>156410.26999999999</v>
      </c>
      <c r="J28" s="66">
        <v>173989.18</v>
      </c>
      <c r="K28" s="69">
        <f t="shared" si="0"/>
        <v>117.86180778470103</v>
      </c>
      <c r="L28" s="69">
        <f t="shared" si="1"/>
        <v>111.23897426940059</v>
      </c>
    </row>
    <row r="30" spans="2:12" ht="18" customHeight="1" x14ac:dyDescent="0.25">
      <c r="B30" s="16"/>
      <c r="C30" s="16"/>
      <c r="D30" s="16"/>
      <c r="E30" s="16"/>
      <c r="F30" s="16"/>
      <c r="G30" s="16"/>
      <c r="H30" s="16"/>
      <c r="I30" s="16"/>
      <c r="J30" s="3"/>
      <c r="K30" s="3"/>
      <c r="L30" s="3"/>
    </row>
    <row r="31" spans="2:12" ht="36.75" customHeight="1" x14ac:dyDescent="0.25">
      <c r="B31" s="105" t="s">
        <v>3</v>
      </c>
      <c r="C31" s="89"/>
      <c r="D31" s="89"/>
      <c r="E31" s="89"/>
      <c r="F31" s="91"/>
      <c r="G31" s="38" t="s">
        <v>29</v>
      </c>
      <c r="H31" s="38" t="s">
        <v>5</v>
      </c>
      <c r="I31" s="38" t="s">
        <v>6</v>
      </c>
      <c r="J31" s="38" t="s">
        <v>30</v>
      </c>
      <c r="K31" s="38" t="s">
        <v>8</v>
      </c>
      <c r="L31" s="38" t="s">
        <v>9</v>
      </c>
    </row>
    <row r="32" spans="2:12" x14ac:dyDescent="0.25">
      <c r="B32" s="103">
        <v>1</v>
      </c>
      <c r="C32" s="89"/>
      <c r="D32" s="89"/>
      <c r="E32" s="89"/>
      <c r="F32" s="91"/>
      <c r="G32" s="41">
        <v>2</v>
      </c>
      <c r="H32" s="41">
        <v>3</v>
      </c>
      <c r="I32" s="41">
        <v>4</v>
      </c>
      <c r="J32" s="41">
        <v>5</v>
      </c>
      <c r="K32" s="41" t="s">
        <v>10</v>
      </c>
      <c r="L32" s="41" t="s">
        <v>11</v>
      </c>
    </row>
    <row r="33" spans="2:12" x14ac:dyDescent="0.25">
      <c r="B33" s="8"/>
      <c r="C33" s="8"/>
      <c r="D33" s="8"/>
      <c r="E33" s="8"/>
      <c r="F33" s="8" t="s">
        <v>43</v>
      </c>
      <c r="G33" s="60">
        <f>G34+G71</f>
        <v>1730327.1300000001</v>
      </c>
      <c r="H33" s="60">
        <f>H34+H71</f>
        <v>2288808.39</v>
      </c>
      <c r="I33" s="60">
        <f>I34+I71</f>
        <v>1983852.3299999998</v>
      </c>
      <c r="J33" s="63">
        <f>J34+J71</f>
        <v>1994945.38</v>
      </c>
      <c r="K33" s="31"/>
      <c r="L33" s="31"/>
    </row>
    <row r="34" spans="2:12" s="67" customFormat="1" x14ac:dyDescent="0.25">
      <c r="B34" s="8">
        <v>3</v>
      </c>
      <c r="C34" s="8"/>
      <c r="D34" s="8"/>
      <c r="E34" s="8"/>
      <c r="F34" s="8" t="s">
        <v>44</v>
      </c>
      <c r="G34" s="65">
        <v>1725323.08</v>
      </c>
      <c r="H34" s="65">
        <f>H35+H43+H68</f>
        <v>2269808.39</v>
      </c>
      <c r="I34" s="65">
        <f>I35+I43+I68</f>
        <v>1962352.3299999998</v>
      </c>
      <c r="J34" s="66">
        <v>1993979.21</v>
      </c>
      <c r="K34" s="69">
        <f t="shared" ref="K34:K77" si="2">J34/G34*100</f>
        <v>115.57135200440256</v>
      </c>
      <c r="L34" s="69">
        <f t="shared" ref="L34:L77" si="3">J34/I34*100</f>
        <v>101.61168203673192</v>
      </c>
    </row>
    <row r="35" spans="2:12" s="67" customFormat="1" x14ac:dyDescent="0.25">
      <c r="B35" s="8"/>
      <c r="C35" s="8">
        <v>31</v>
      </c>
      <c r="D35" s="8"/>
      <c r="E35" s="8"/>
      <c r="F35" s="8" t="s">
        <v>45</v>
      </c>
      <c r="G35" s="65">
        <v>1541894.85</v>
      </c>
      <c r="H35" s="65">
        <f>H36+H40+H41</f>
        <v>2069500</v>
      </c>
      <c r="I35" s="65">
        <f>I36+I40+I41</f>
        <v>1749749.14</v>
      </c>
      <c r="J35" s="66">
        <v>1796577.1</v>
      </c>
      <c r="K35" s="69">
        <f t="shared" si="2"/>
        <v>116.51748496338774</v>
      </c>
      <c r="L35" s="69">
        <f t="shared" si="3"/>
        <v>102.67626706763235</v>
      </c>
    </row>
    <row r="36" spans="2:12" x14ac:dyDescent="0.25">
      <c r="B36" s="9"/>
      <c r="C36" s="9"/>
      <c r="D36" s="9">
        <v>311</v>
      </c>
      <c r="E36" s="9"/>
      <c r="F36" s="27" t="s">
        <v>46</v>
      </c>
      <c r="G36" s="60">
        <v>1280568.2</v>
      </c>
      <c r="H36" s="60">
        <f>SUM(H37:H39)</f>
        <v>1716000</v>
      </c>
      <c r="I36" s="60">
        <f>SUM(I37:I39)</f>
        <v>1413249.14</v>
      </c>
      <c r="J36" s="63">
        <v>1497903</v>
      </c>
      <c r="K36" s="70">
        <f t="shared" si="2"/>
        <v>116.97174738526226</v>
      </c>
      <c r="L36" s="70">
        <f t="shared" si="3"/>
        <v>105.99001673547808</v>
      </c>
    </row>
    <row r="37" spans="2:12" x14ac:dyDescent="0.25">
      <c r="B37" s="9"/>
      <c r="C37" s="9"/>
      <c r="D37" s="9"/>
      <c r="E37" s="9">
        <v>3111</v>
      </c>
      <c r="F37" s="27" t="s">
        <v>47</v>
      </c>
      <c r="G37" s="60">
        <v>1153405.3899999999</v>
      </c>
      <c r="H37" s="60">
        <v>1703000</v>
      </c>
      <c r="I37" s="60">
        <v>1400749.14</v>
      </c>
      <c r="J37" s="63">
        <v>1318797.5900000001</v>
      </c>
      <c r="K37" s="70">
        <f t="shared" si="2"/>
        <v>114.33946827663084</v>
      </c>
      <c r="L37" s="70">
        <f t="shared" si="3"/>
        <v>94.149448487257331</v>
      </c>
    </row>
    <row r="38" spans="2:12" x14ac:dyDescent="0.25">
      <c r="B38" s="9"/>
      <c r="C38" s="9"/>
      <c r="D38" s="9"/>
      <c r="E38" s="9">
        <v>3113</v>
      </c>
      <c r="F38" s="27" t="s">
        <v>162</v>
      </c>
      <c r="G38" s="60">
        <v>34095.47</v>
      </c>
      <c r="H38" s="60">
        <v>13000</v>
      </c>
      <c r="I38" s="60">
        <v>12500</v>
      </c>
      <c r="J38" s="63">
        <v>67152.66</v>
      </c>
      <c r="K38" s="70">
        <f t="shared" si="2"/>
        <v>196.95478607568688</v>
      </c>
      <c r="L38" s="70">
        <f t="shared" si="3"/>
        <v>537.22128000000009</v>
      </c>
    </row>
    <row r="39" spans="2:12" x14ac:dyDescent="0.25">
      <c r="B39" s="9"/>
      <c r="C39" s="9"/>
      <c r="D39" s="9"/>
      <c r="E39" s="9">
        <v>3114</v>
      </c>
      <c r="F39" s="27" t="s">
        <v>172</v>
      </c>
      <c r="G39" s="60">
        <v>93067.34</v>
      </c>
      <c r="H39" s="60">
        <v>0</v>
      </c>
      <c r="I39" s="60">
        <v>0</v>
      </c>
      <c r="J39" s="63">
        <v>111952.75</v>
      </c>
      <c r="K39" s="70">
        <f t="shared" si="2"/>
        <v>120.29219917534981</v>
      </c>
      <c r="L39" s="70" t="e">
        <f t="shared" si="3"/>
        <v>#DIV/0!</v>
      </c>
    </row>
    <row r="40" spans="2:12" s="67" customFormat="1" x14ac:dyDescent="0.25">
      <c r="B40" s="19"/>
      <c r="C40" s="19"/>
      <c r="D40" s="64">
        <v>312</v>
      </c>
      <c r="E40" s="64"/>
      <c r="F40" s="79" t="s">
        <v>48</v>
      </c>
      <c r="G40" s="65">
        <v>53089.599999999999</v>
      </c>
      <c r="H40" s="65">
        <v>103500</v>
      </c>
      <c r="I40" s="65">
        <v>106500</v>
      </c>
      <c r="J40" s="66">
        <v>53183.32</v>
      </c>
      <c r="K40" s="69">
        <f t="shared" si="2"/>
        <v>100.17653175009795</v>
      </c>
      <c r="L40" s="69">
        <f t="shared" si="3"/>
        <v>49.937389671361501</v>
      </c>
    </row>
    <row r="41" spans="2:12" x14ac:dyDescent="0.25">
      <c r="B41" s="9"/>
      <c r="C41" s="9"/>
      <c r="D41" s="9">
        <v>313</v>
      </c>
      <c r="E41" s="9"/>
      <c r="F41" s="27" t="s">
        <v>49</v>
      </c>
      <c r="G41" s="60">
        <v>208237.05</v>
      </c>
      <c r="H41" s="60">
        <f>H42</f>
        <v>250000</v>
      </c>
      <c r="I41" s="60">
        <f>I42</f>
        <v>230000</v>
      </c>
      <c r="J41" s="63">
        <v>245490.78</v>
      </c>
      <c r="K41" s="70">
        <f t="shared" si="2"/>
        <v>117.89005846942224</v>
      </c>
      <c r="L41" s="70">
        <f t="shared" si="3"/>
        <v>106.73512173913045</v>
      </c>
    </row>
    <row r="42" spans="2:12" x14ac:dyDescent="0.25">
      <c r="B42" s="9"/>
      <c r="C42" s="19"/>
      <c r="D42" s="9"/>
      <c r="E42" s="9">
        <v>3132</v>
      </c>
      <c r="F42" s="27" t="s">
        <v>163</v>
      </c>
      <c r="G42" s="60">
        <v>208237.05</v>
      </c>
      <c r="H42" s="60">
        <v>250000</v>
      </c>
      <c r="I42" s="60">
        <v>230000</v>
      </c>
      <c r="J42" s="63">
        <v>245490.78</v>
      </c>
      <c r="K42" s="70">
        <f t="shared" si="2"/>
        <v>117.89005846942224</v>
      </c>
      <c r="L42" s="70">
        <f t="shared" si="3"/>
        <v>106.73512173913045</v>
      </c>
    </row>
    <row r="43" spans="2:12" x14ac:dyDescent="0.25">
      <c r="B43" s="9"/>
      <c r="C43" s="19">
        <v>32</v>
      </c>
      <c r="D43" s="9"/>
      <c r="E43" s="9"/>
      <c r="F43" s="27" t="s">
        <v>50</v>
      </c>
      <c r="G43" s="60">
        <v>178849.25</v>
      </c>
      <c r="H43" s="60">
        <f>H44+H48+H53+H61</f>
        <v>200308.39</v>
      </c>
      <c r="I43" s="60">
        <f>I44+I48+I53+I61</f>
        <v>212603.19</v>
      </c>
      <c r="J43" s="63">
        <v>192262.13</v>
      </c>
      <c r="K43" s="70">
        <f t="shared" si="2"/>
        <v>107.49954500787675</v>
      </c>
      <c r="L43" s="70">
        <f t="shared" si="3"/>
        <v>90.432382505643488</v>
      </c>
    </row>
    <row r="44" spans="2:12" x14ac:dyDescent="0.25">
      <c r="B44" s="9"/>
      <c r="C44" s="19"/>
      <c r="D44" s="9">
        <v>321</v>
      </c>
      <c r="E44" s="9"/>
      <c r="F44" s="27" t="s">
        <v>51</v>
      </c>
      <c r="G44" s="60">
        <v>61153.14</v>
      </c>
      <c r="H44" s="60">
        <f>SUM(H45:H47)</f>
        <v>63000</v>
      </c>
      <c r="I44" s="60">
        <f>SUM(I45:I47)</f>
        <v>62000</v>
      </c>
      <c r="J44" s="63">
        <v>55897.02</v>
      </c>
      <c r="K44" s="70">
        <f t="shared" si="2"/>
        <v>91.404987544384468</v>
      </c>
      <c r="L44" s="70">
        <f t="shared" si="3"/>
        <v>90.156483870967747</v>
      </c>
    </row>
    <row r="45" spans="2:12" x14ac:dyDescent="0.25">
      <c r="B45" s="9"/>
      <c r="C45" s="19"/>
      <c r="D45" s="9"/>
      <c r="E45" s="9">
        <v>3211</v>
      </c>
      <c r="F45" s="27" t="s">
        <v>52</v>
      </c>
      <c r="G45" s="60">
        <v>3262.54</v>
      </c>
      <c r="H45" s="60">
        <v>6000</v>
      </c>
      <c r="I45" s="60">
        <v>5000</v>
      </c>
      <c r="J45" s="63">
        <v>2751</v>
      </c>
      <c r="K45" s="70">
        <f t="shared" si="2"/>
        <v>84.320805262157705</v>
      </c>
      <c r="L45" s="70">
        <f t="shared" si="3"/>
        <v>55.02</v>
      </c>
    </row>
    <row r="46" spans="2:12" ht="25.5" x14ac:dyDescent="0.25">
      <c r="B46" s="9"/>
      <c r="C46" s="19"/>
      <c r="D46" s="9"/>
      <c r="E46" s="9">
        <v>3212</v>
      </c>
      <c r="F46" s="27" t="s">
        <v>164</v>
      </c>
      <c r="G46" s="60">
        <v>57314.720000000001</v>
      </c>
      <c r="H46" s="60">
        <v>55000</v>
      </c>
      <c r="I46" s="60">
        <v>56000</v>
      </c>
      <c r="J46" s="63">
        <v>53136.02</v>
      </c>
      <c r="K46" s="70">
        <f t="shared" si="2"/>
        <v>92.709202801653731</v>
      </c>
      <c r="L46" s="70">
        <f t="shared" si="3"/>
        <v>94.885749999999987</v>
      </c>
    </row>
    <row r="47" spans="2:12" x14ac:dyDescent="0.25">
      <c r="B47" s="9"/>
      <c r="C47" s="19"/>
      <c r="D47" s="9"/>
      <c r="E47" s="9">
        <v>3213</v>
      </c>
      <c r="F47" s="27" t="s">
        <v>53</v>
      </c>
      <c r="G47" s="60">
        <v>575.88</v>
      </c>
      <c r="H47" s="60">
        <v>2000</v>
      </c>
      <c r="I47" s="60">
        <v>1000</v>
      </c>
      <c r="J47" s="63">
        <v>10</v>
      </c>
      <c r="K47" s="70">
        <f t="shared" si="2"/>
        <v>1.7364728762936723</v>
      </c>
      <c r="L47" s="70">
        <f t="shared" si="3"/>
        <v>1</v>
      </c>
    </row>
    <row r="48" spans="2:12" x14ac:dyDescent="0.25">
      <c r="B48" s="9"/>
      <c r="C48" s="19"/>
      <c r="D48" s="9">
        <v>322</v>
      </c>
      <c r="E48" s="9"/>
      <c r="F48" s="27" t="s">
        <v>54</v>
      </c>
      <c r="G48" s="60">
        <v>60375.81</v>
      </c>
      <c r="H48" s="60">
        <f>SUM(H49:H52)</f>
        <v>66208.39</v>
      </c>
      <c r="I48" s="60">
        <f>SUM(I49:I52)</f>
        <v>68049.899999999994</v>
      </c>
      <c r="J48" s="63">
        <v>59087.75</v>
      </c>
      <c r="K48" s="70">
        <f t="shared" si="2"/>
        <v>97.866595909851981</v>
      </c>
      <c r="L48" s="70">
        <f t="shared" si="3"/>
        <v>86.830032079400567</v>
      </c>
    </row>
    <row r="49" spans="2:12" x14ac:dyDescent="0.25">
      <c r="B49" s="9"/>
      <c r="C49" s="19"/>
      <c r="D49" s="9"/>
      <c r="E49" s="9">
        <v>3221</v>
      </c>
      <c r="F49" s="27" t="s">
        <v>55</v>
      </c>
      <c r="G49" s="60">
        <v>13712.05</v>
      </c>
      <c r="H49" s="60">
        <v>16100</v>
      </c>
      <c r="I49" s="60">
        <v>14049.9</v>
      </c>
      <c r="J49" s="63">
        <v>17472.91</v>
      </c>
      <c r="K49" s="70">
        <f t="shared" si="2"/>
        <v>127.42740873902882</v>
      </c>
      <c r="L49" s="70">
        <f t="shared" si="3"/>
        <v>124.36323390202067</v>
      </c>
    </row>
    <row r="50" spans="2:12" x14ac:dyDescent="0.25">
      <c r="B50" s="9"/>
      <c r="C50" s="19"/>
      <c r="D50" s="9"/>
      <c r="E50" s="9">
        <v>3222</v>
      </c>
      <c r="F50" s="27" t="s">
        <v>56</v>
      </c>
      <c r="G50" s="60">
        <v>1983.8</v>
      </c>
      <c r="H50" s="60">
        <v>4000</v>
      </c>
      <c r="I50" s="60">
        <v>4500</v>
      </c>
      <c r="J50" s="63">
        <v>2500</v>
      </c>
      <c r="K50" s="70">
        <f t="shared" si="2"/>
        <v>126.02076822260308</v>
      </c>
      <c r="L50" s="70">
        <f t="shared" si="3"/>
        <v>55.555555555555557</v>
      </c>
    </row>
    <row r="51" spans="2:12" x14ac:dyDescent="0.25">
      <c r="B51" s="9"/>
      <c r="C51" s="19"/>
      <c r="D51" s="9"/>
      <c r="E51" s="9">
        <v>3223</v>
      </c>
      <c r="F51" s="27" t="s">
        <v>57</v>
      </c>
      <c r="G51" s="60">
        <v>41818.46</v>
      </c>
      <c r="H51" s="60">
        <v>41108.39</v>
      </c>
      <c r="I51" s="60">
        <v>44500</v>
      </c>
      <c r="J51" s="63">
        <v>33159.89</v>
      </c>
      <c r="K51" s="70">
        <f t="shared" si="2"/>
        <v>79.294861647224693</v>
      </c>
      <c r="L51" s="70">
        <f t="shared" si="3"/>
        <v>74.516606741573028</v>
      </c>
    </row>
    <row r="52" spans="2:12" ht="25.5" x14ac:dyDescent="0.25">
      <c r="B52" s="9"/>
      <c r="C52" s="19"/>
      <c r="D52" s="9"/>
      <c r="E52" s="9">
        <v>3224</v>
      </c>
      <c r="F52" s="27" t="s">
        <v>165</v>
      </c>
      <c r="G52" s="60">
        <v>2861.5</v>
      </c>
      <c r="H52" s="60">
        <v>5000</v>
      </c>
      <c r="I52" s="60">
        <v>5000</v>
      </c>
      <c r="J52" s="63">
        <v>5954.95</v>
      </c>
      <c r="K52" s="70">
        <f t="shared" si="2"/>
        <v>208.10588852000697</v>
      </c>
      <c r="L52" s="70">
        <f t="shared" si="3"/>
        <v>119.099</v>
      </c>
    </row>
    <row r="53" spans="2:12" x14ac:dyDescent="0.25">
      <c r="B53" s="9"/>
      <c r="C53" s="19"/>
      <c r="D53" s="9">
        <v>323</v>
      </c>
      <c r="E53" s="9"/>
      <c r="F53" s="27" t="s">
        <v>58</v>
      </c>
      <c r="G53" s="60">
        <v>44157.34</v>
      </c>
      <c r="H53" s="60">
        <f>SUM(H54:H60)</f>
        <v>54300</v>
      </c>
      <c r="I53" s="60">
        <f>SUM(I54:I60)</f>
        <v>59718.92</v>
      </c>
      <c r="J53" s="63">
        <v>67258.149999999994</v>
      </c>
      <c r="K53" s="70">
        <f t="shared" si="2"/>
        <v>152.31476805441633</v>
      </c>
      <c r="L53" s="70">
        <f t="shared" si="3"/>
        <v>112.62452502489997</v>
      </c>
    </row>
    <row r="54" spans="2:12" x14ac:dyDescent="0.25">
      <c r="B54" s="9"/>
      <c r="C54" s="19"/>
      <c r="D54" s="9"/>
      <c r="E54" s="9">
        <v>3231</v>
      </c>
      <c r="F54" s="27" t="s">
        <v>59</v>
      </c>
      <c r="G54" s="60">
        <v>3592.8</v>
      </c>
      <c r="H54" s="60">
        <v>4500</v>
      </c>
      <c r="I54" s="60">
        <v>5200</v>
      </c>
      <c r="J54" s="63">
        <v>4090.39</v>
      </c>
      <c r="K54" s="70">
        <f t="shared" si="2"/>
        <v>113.84964373190824</v>
      </c>
      <c r="L54" s="70">
        <f t="shared" si="3"/>
        <v>78.661346153846154</v>
      </c>
    </row>
    <row r="55" spans="2:12" x14ac:dyDescent="0.25">
      <c r="B55" s="9"/>
      <c r="C55" s="19"/>
      <c r="D55" s="9"/>
      <c r="E55" s="9">
        <v>3232</v>
      </c>
      <c r="F55" s="27" t="s">
        <v>60</v>
      </c>
      <c r="G55" s="60">
        <v>2662.03</v>
      </c>
      <c r="H55" s="60">
        <v>3300</v>
      </c>
      <c r="I55" s="60">
        <v>5000</v>
      </c>
      <c r="J55" s="63">
        <v>12890.65</v>
      </c>
      <c r="K55" s="70">
        <f t="shared" si="2"/>
        <v>484.24134964669815</v>
      </c>
      <c r="L55" s="70">
        <f t="shared" si="3"/>
        <v>257.81299999999999</v>
      </c>
    </row>
    <row r="56" spans="2:12" x14ac:dyDescent="0.25">
      <c r="B56" s="9"/>
      <c r="C56" s="19"/>
      <c r="D56" s="9"/>
      <c r="E56" s="9">
        <v>3234</v>
      </c>
      <c r="F56" s="27" t="s">
        <v>61</v>
      </c>
      <c r="G56" s="60">
        <v>8506.08</v>
      </c>
      <c r="H56" s="60">
        <v>9000</v>
      </c>
      <c r="I56" s="60">
        <v>10000</v>
      </c>
      <c r="J56" s="63">
        <v>9905.76</v>
      </c>
      <c r="K56" s="70">
        <f t="shared" si="2"/>
        <v>116.45505332656172</v>
      </c>
      <c r="L56" s="70">
        <f t="shared" si="3"/>
        <v>99.057600000000008</v>
      </c>
    </row>
    <row r="57" spans="2:12" x14ac:dyDescent="0.25">
      <c r="B57" s="9"/>
      <c r="C57" s="19"/>
      <c r="D57" s="9"/>
      <c r="E57" s="9">
        <v>3235</v>
      </c>
      <c r="F57" s="27" t="s">
        <v>62</v>
      </c>
      <c r="G57" s="60">
        <v>7037.93</v>
      </c>
      <c r="H57" s="60">
        <v>11000</v>
      </c>
      <c r="I57" s="60">
        <v>10500</v>
      </c>
      <c r="J57" s="63">
        <v>8565.4500000000007</v>
      </c>
      <c r="K57" s="70">
        <f t="shared" si="2"/>
        <v>121.70410902069217</v>
      </c>
      <c r="L57" s="70">
        <f t="shared" si="3"/>
        <v>81.575714285714298</v>
      </c>
    </row>
    <row r="58" spans="2:12" x14ac:dyDescent="0.25">
      <c r="B58" s="9"/>
      <c r="C58" s="19"/>
      <c r="D58" s="9"/>
      <c r="E58" s="9">
        <v>3236</v>
      </c>
      <c r="F58" s="27" t="s">
        <v>166</v>
      </c>
      <c r="G58" s="60">
        <v>2130</v>
      </c>
      <c r="H58" s="60">
        <v>2500</v>
      </c>
      <c r="I58" s="60">
        <v>4130</v>
      </c>
      <c r="J58" s="63">
        <v>4130</v>
      </c>
      <c r="K58" s="70">
        <f t="shared" si="2"/>
        <v>193.89671361502349</v>
      </c>
      <c r="L58" s="70">
        <f t="shared" si="3"/>
        <v>100</v>
      </c>
    </row>
    <row r="59" spans="2:12" x14ac:dyDescent="0.25">
      <c r="B59" s="9"/>
      <c r="C59" s="19"/>
      <c r="D59" s="9"/>
      <c r="E59" s="9">
        <v>3237</v>
      </c>
      <c r="F59" s="27" t="s">
        <v>63</v>
      </c>
      <c r="G59" s="60">
        <v>12913.49</v>
      </c>
      <c r="H59" s="60">
        <v>15000</v>
      </c>
      <c r="I59" s="60">
        <v>14888.92</v>
      </c>
      <c r="J59" s="63">
        <v>16967.740000000002</v>
      </c>
      <c r="K59" s="70">
        <f t="shared" si="2"/>
        <v>131.39546319391584</v>
      </c>
      <c r="L59" s="70">
        <f t="shared" si="3"/>
        <v>113.96219470586182</v>
      </c>
    </row>
    <row r="60" spans="2:12" x14ac:dyDescent="0.25">
      <c r="B60" s="9"/>
      <c r="C60" s="19"/>
      <c r="D60" s="9"/>
      <c r="E60" s="9">
        <v>3238</v>
      </c>
      <c r="F60" s="27" t="s">
        <v>64</v>
      </c>
      <c r="G60" s="60">
        <v>7315.01</v>
      </c>
      <c r="H60" s="60">
        <v>9000</v>
      </c>
      <c r="I60" s="60">
        <v>10000</v>
      </c>
      <c r="J60" s="63">
        <v>10708.16</v>
      </c>
      <c r="K60" s="70">
        <f t="shared" si="2"/>
        <v>146.38612934227021</v>
      </c>
      <c r="L60" s="70">
        <f t="shared" si="3"/>
        <v>107.08159999999999</v>
      </c>
    </row>
    <row r="61" spans="2:12" x14ac:dyDescent="0.25">
      <c r="B61" s="9"/>
      <c r="C61" s="19"/>
      <c r="D61" s="9">
        <v>329</v>
      </c>
      <c r="E61" s="9"/>
      <c r="F61" s="27" t="s">
        <v>65</v>
      </c>
      <c r="G61" s="60">
        <v>13162.96</v>
      </c>
      <c r="H61" s="60">
        <f>SUM(H62:H67)</f>
        <v>16800</v>
      </c>
      <c r="I61" s="60">
        <f>SUM(I62:I67)</f>
        <v>22834.37</v>
      </c>
      <c r="J61" s="63">
        <v>10019.209999999999</v>
      </c>
      <c r="K61" s="70">
        <f t="shared" si="2"/>
        <v>76.116694117432544</v>
      </c>
      <c r="L61" s="70">
        <f t="shared" si="3"/>
        <v>43.877759710471537</v>
      </c>
    </row>
    <row r="62" spans="2:12" x14ac:dyDescent="0.25">
      <c r="B62" s="9"/>
      <c r="C62" s="19"/>
      <c r="D62" s="9"/>
      <c r="E62" s="9">
        <v>3292</v>
      </c>
      <c r="F62" s="27" t="s">
        <v>66</v>
      </c>
      <c r="G62" s="60">
        <v>530.37</v>
      </c>
      <c r="H62" s="60">
        <v>1200</v>
      </c>
      <c r="I62" s="60">
        <v>1130.3699999999999</v>
      </c>
      <c r="J62" s="63">
        <v>905.27</v>
      </c>
      <c r="K62" s="70">
        <f t="shared" si="2"/>
        <v>170.68650187604879</v>
      </c>
      <c r="L62" s="70">
        <f t="shared" si="3"/>
        <v>80.086166476463461</v>
      </c>
    </row>
    <row r="63" spans="2:12" x14ac:dyDescent="0.25">
      <c r="B63" s="9"/>
      <c r="C63" s="19"/>
      <c r="D63" s="9"/>
      <c r="E63" s="9">
        <v>3293</v>
      </c>
      <c r="F63" s="27" t="s">
        <v>67</v>
      </c>
      <c r="G63" s="60">
        <v>0</v>
      </c>
      <c r="H63" s="60">
        <v>1500</v>
      </c>
      <c r="I63" s="60">
        <v>2000</v>
      </c>
      <c r="J63" s="63">
        <v>0</v>
      </c>
      <c r="K63" s="70" t="e">
        <f t="shared" si="2"/>
        <v>#DIV/0!</v>
      </c>
      <c r="L63" s="70">
        <f t="shared" si="3"/>
        <v>0</v>
      </c>
    </row>
    <row r="64" spans="2:12" x14ac:dyDescent="0.25">
      <c r="B64" s="9"/>
      <c r="C64" s="19"/>
      <c r="D64" s="9"/>
      <c r="E64" s="9">
        <v>3294</v>
      </c>
      <c r="F64" s="27" t="s">
        <v>173</v>
      </c>
      <c r="G64" s="60">
        <v>245</v>
      </c>
      <c r="H64" s="60">
        <v>600</v>
      </c>
      <c r="I64" s="60">
        <v>500</v>
      </c>
      <c r="J64" s="63">
        <v>40</v>
      </c>
      <c r="K64" s="70">
        <f t="shared" si="2"/>
        <v>16.326530612244898</v>
      </c>
      <c r="L64" s="70">
        <f t="shared" si="3"/>
        <v>8</v>
      </c>
    </row>
    <row r="65" spans="2:12" s="67" customFormat="1" x14ac:dyDescent="0.25">
      <c r="B65" s="19"/>
      <c r="C65" s="19"/>
      <c r="D65" s="19"/>
      <c r="E65" s="19">
        <v>3295</v>
      </c>
      <c r="F65" s="79" t="s">
        <v>174</v>
      </c>
      <c r="G65" s="65">
        <v>1638.03</v>
      </c>
      <c r="H65" s="65">
        <v>0</v>
      </c>
      <c r="I65" s="65">
        <v>0</v>
      </c>
      <c r="J65" s="66">
        <v>0</v>
      </c>
      <c r="K65" s="69">
        <f t="shared" si="2"/>
        <v>0</v>
      </c>
      <c r="L65" s="69" t="e">
        <f t="shared" si="3"/>
        <v>#DIV/0!</v>
      </c>
    </row>
    <row r="66" spans="2:12" x14ac:dyDescent="0.25">
      <c r="B66" s="9"/>
      <c r="C66" s="19"/>
      <c r="D66" s="9"/>
      <c r="E66" s="9">
        <v>3296</v>
      </c>
      <c r="F66" s="27" t="s">
        <v>68</v>
      </c>
      <c r="G66" s="60">
        <v>0</v>
      </c>
      <c r="H66" s="60">
        <v>0</v>
      </c>
      <c r="I66" s="60">
        <v>1000</v>
      </c>
      <c r="J66" s="63">
        <v>0</v>
      </c>
      <c r="K66" s="70" t="e">
        <f t="shared" si="2"/>
        <v>#DIV/0!</v>
      </c>
      <c r="L66" s="70">
        <f t="shared" si="3"/>
        <v>0</v>
      </c>
    </row>
    <row r="67" spans="2:12" x14ac:dyDescent="0.25">
      <c r="B67" s="9"/>
      <c r="C67" s="19"/>
      <c r="D67" s="9"/>
      <c r="E67" s="9">
        <v>3299</v>
      </c>
      <c r="F67" s="27" t="s">
        <v>65</v>
      </c>
      <c r="G67" s="60">
        <v>10749.56</v>
      </c>
      <c r="H67" s="60">
        <v>13500</v>
      </c>
      <c r="I67" s="60">
        <v>18204</v>
      </c>
      <c r="J67" s="63">
        <v>9073.94</v>
      </c>
      <c r="K67" s="70">
        <f t="shared" si="2"/>
        <v>84.4121991969904</v>
      </c>
      <c r="L67" s="70">
        <f t="shared" si="3"/>
        <v>49.845858053175128</v>
      </c>
    </row>
    <row r="68" spans="2:12" s="67" customFormat="1" ht="25.5" x14ac:dyDescent="0.25">
      <c r="B68" s="11"/>
      <c r="C68" s="11">
        <v>37</v>
      </c>
      <c r="D68" s="11"/>
      <c r="E68" s="11"/>
      <c r="F68" s="17" t="s">
        <v>175</v>
      </c>
      <c r="G68" s="65">
        <v>4578.9799999999996</v>
      </c>
      <c r="H68" s="65">
        <f>H69</f>
        <v>0</v>
      </c>
      <c r="I68" s="65">
        <f>I69</f>
        <v>0</v>
      </c>
      <c r="J68" s="66">
        <v>5139.9799999999996</v>
      </c>
      <c r="K68" s="69">
        <f t="shared" si="2"/>
        <v>112.25163682741572</v>
      </c>
      <c r="L68" s="69" t="e">
        <f t="shared" si="3"/>
        <v>#DIV/0!</v>
      </c>
    </row>
    <row r="69" spans="2:12" s="67" customFormat="1" ht="25.5" customHeight="1" x14ac:dyDescent="0.25">
      <c r="B69" s="8"/>
      <c r="C69" s="8"/>
      <c r="D69" s="8">
        <v>372</v>
      </c>
      <c r="E69" s="8"/>
      <c r="F69" s="17" t="s">
        <v>176</v>
      </c>
      <c r="G69" s="65">
        <v>4578.9799999999996</v>
      </c>
      <c r="H69" s="65">
        <f>H70</f>
        <v>0</v>
      </c>
      <c r="I69" s="65">
        <f>I70</f>
        <v>0</v>
      </c>
      <c r="J69" s="66">
        <v>5139.9799999999996</v>
      </c>
      <c r="K69" s="69">
        <f t="shared" si="2"/>
        <v>112.25163682741572</v>
      </c>
      <c r="L69" s="69" t="e">
        <f t="shared" si="3"/>
        <v>#DIV/0!</v>
      </c>
    </row>
    <row r="70" spans="2:12" x14ac:dyDescent="0.25">
      <c r="B70" s="12"/>
      <c r="C70" s="12"/>
      <c r="D70" s="9"/>
      <c r="E70" s="9">
        <v>3721</v>
      </c>
      <c r="F70" s="27" t="s">
        <v>177</v>
      </c>
      <c r="G70" s="60">
        <v>4578.9799999999996</v>
      </c>
      <c r="H70" s="60">
        <v>0</v>
      </c>
      <c r="I70" s="60">
        <v>0</v>
      </c>
      <c r="J70" s="63">
        <v>5139.9799999999996</v>
      </c>
      <c r="K70" s="70">
        <f t="shared" si="2"/>
        <v>112.25163682741572</v>
      </c>
      <c r="L70" s="70" t="e">
        <f t="shared" si="3"/>
        <v>#DIV/0!</v>
      </c>
    </row>
    <row r="71" spans="2:12" x14ac:dyDescent="0.25">
      <c r="B71" s="12">
        <v>4</v>
      </c>
      <c r="C71" s="12"/>
      <c r="D71" s="9"/>
      <c r="E71" s="9"/>
      <c r="F71" s="27" t="s">
        <v>69</v>
      </c>
      <c r="G71" s="60">
        <v>5004.05</v>
      </c>
      <c r="H71" s="60">
        <f>H72</f>
        <v>19000</v>
      </c>
      <c r="I71" s="62">
        <f>I72</f>
        <v>21500</v>
      </c>
      <c r="J71" s="63">
        <v>966.17</v>
      </c>
      <c r="K71" s="70">
        <f t="shared" si="2"/>
        <v>19.307760713821803</v>
      </c>
      <c r="L71" s="70">
        <f t="shared" si="3"/>
        <v>4.4938139534883712</v>
      </c>
    </row>
    <row r="72" spans="2:12" s="81" customFormat="1" x14ac:dyDescent="0.25">
      <c r="B72" s="12"/>
      <c r="C72" s="12">
        <v>42</v>
      </c>
      <c r="D72" s="9"/>
      <c r="E72" s="9"/>
      <c r="F72" s="27" t="s">
        <v>70</v>
      </c>
      <c r="G72" s="60">
        <v>5004.05</v>
      </c>
      <c r="H72" s="60">
        <f>H73+H76</f>
        <v>19000</v>
      </c>
      <c r="I72" s="62">
        <f>I73+I76</f>
        <v>21500</v>
      </c>
      <c r="J72" s="63">
        <v>966.17</v>
      </c>
      <c r="K72" s="70">
        <f t="shared" si="2"/>
        <v>19.307760713821803</v>
      </c>
      <c r="L72" s="70">
        <f t="shared" si="3"/>
        <v>4.4938139534883712</v>
      </c>
    </row>
    <row r="73" spans="2:12" s="81" customFormat="1" x14ac:dyDescent="0.25">
      <c r="B73" s="12"/>
      <c r="C73" s="12"/>
      <c r="D73" s="9">
        <v>422</v>
      </c>
      <c r="E73" s="9"/>
      <c r="F73" s="27" t="s">
        <v>71</v>
      </c>
      <c r="G73" s="60">
        <v>5004.05</v>
      </c>
      <c r="H73" s="60">
        <f>SUM(H74:H75)</f>
        <v>10500</v>
      </c>
      <c r="I73" s="62">
        <f>SUM(I74:I75)</f>
        <v>11500</v>
      </c>
      <c r="J73" s="63">
        <v>426.17</v>
      </c>
      <c r="K73" s="70">
        <f t="shared" si="2"/>
        <v>8.5165016336767216</v>
      </c>
      <c r="L73" s="70">
        <f t="shared" si="3"/>
        <v>3.705826086956522</v>
      </c>
    </row>
    <row r="74" spans="2:12" s="81" customFormat="1" x14ac:dyDescent="0.25">
      <c r="B74" s="12"/>
      <c r="C74" s="12"/>
      <c r="D74" s="9"/>
      <c r="E74" s="9">
        <v>4221</v>
      </c>
      <c r="F74" s="27" t="s">
        <v>72</v>
      </c>
      <c r="G74" s="60">
        <v>1424.55</v>
      </c>
      <c r="H74" s="60">
        <v>10500</v>
      </c>
      <c r="I74" s="62">
        <v>11500</v>
      </c>
      <c r="J74" s="63">
        <v>426.17</v>
      </c>
      <c r="K74" s="70">
        <f t="shared" si="2"/>
        <v>29.916113860517356</v>
      </c>
      <c r="L74" s="70">
        <f t="shared" si="3"/>
        <v>3.705826086956522</v>
      </c>
    </row>
    <row r="75" spans="2:12" s="81" customFormat="1" x14ac:dyDescent="0.25">
      <c r="B75" s="12"/>
      <c r="C75" s="12"/>
      <c r="D75" s="9"/>
      <c r="E75" s="9">
        <v>4223</v>
      </c>
      <c r="F75" s="27" t="s">
        <v>178</v>
      </c>
      <c r="G75" s="60">
        <v>3579.5</v>
      </c>
      <c r="H75" s="60">
        <v>0</v>
      </c>
      <c r="I75" s="62">
        <v>0</v>
      </c>
      <c r="J75" s="63">
        <v>0</v>
      </c>
      <c r="K75" s="70">
        <f t="shared" si="2"/>
        <v>0</v>
      </c>
      <c r="L75" s="70" t="e">
        <f t="shared" si="3"/>
        <v>#DIV/0!</v>
      </c>
    </row>
    <row r="76" spans="2:12" s="81" customFormat="1" ht="25.5" x14ac:dyDescent="0.25">
      <c r="B76" s="12"/>
      <c r="C76" s="12"/>
      <c r="D76" s="9">
        <v>424</v>
      </c>
      <c r="E76" s="9"/>
      <c r="F76" s="27" t="s">
        <v>167</v>
      </c>
      <c r="G76" s="60">
        <v>0</v>
      </c>
      <c r="H76" s="60">
        <f>H77</f>
        <v>8500</v>
      </c>
      <c r="I76" s="62">
        <f>I77</f>
        <v>10000</v>
      </c>
      <c r="J76" s="63">
        <v>540</v>
      </c>
      <c r="K76" s="70" t="e">
        <f t="shared" si="2"/>
        <v>#DIV/0!</v>
      </c>
      <c r="L76" s="70">
        <f t="shared" si="3"/>
        <v>5.4</v>
      </c>
    </row>
    <row r="77" spans="2:12" x14ac:dyDescent="0.25">
      <c r="B77" s="12"/>
      <c r="C77" s="12"/>
      <c r="D77" s="9"/>
      <c r="E77" s="9">
        <v>4241</v>
      </c>
      <c r="F77" s="27" t="s">
        <v>168</v>
      </c>
      <c r="G77" s="60">
        <v>0</v>
      </c>
      <c r="H77" s="60">
        <v>8500</v>
      </c>
      <c r="I77" s="60">
        <v>10000</v>
      </c>
      <c r="J77" s="63">
        <v>540</v>
      </c>
      <c r="K77" s="70" t="e">
        <f t="shared" si="2"/>
        <v>#DIV/0!</v>
      </c>
      <c r="L77" s="70">
        <f t="shared" si="3"/>
        <v>5.4</v>
      </c>
    </row>
    <row r="78" spans="2:12" ht="15" customHeight="1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  <row r="79" spans="2:12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2:12" ht="4.5" customHeight="1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</row>
  </sheetData>
  <mergeCells count="7">
    <mergeCell ref="B32:F32"/>
    <mergeCell ref="B9:F9"/>
    <mergeCell ref="B4:L4"/>
    <mergeCell ref="B6:L6"/>
    <mergeCell ref="B2:L2"/>
    <mergeCell ref="B31:F31"/>
    <mergeCell ref="B8:F8"/>
  </mergeCells>
  <pageMargins left="0.7" right="0.7" top="0.75" bottom="0.75" header="0.3" footer="0.3"/>
  <pageSetup paperSize="9" scale="83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K25"/>
  <sheetViews>
    <sheetView workbookViewId="0">
      <selection activeCell="F15" sqref="F15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customHeight="1" x14ac:dyDescent="0.25">
      <c r="B1" s="16"/>
      <c r="C1" s="16"/>
      <c r="D1" s="16"/>
      <c r="E1" s="16"/>
      <c r="F1" s="3"/>
      <c r="G1" s="3"/>
      <c r="H1" s="3"/>
    </row>
    <row r="2" spans="2:8" ht="15.75" customHeight="1" x14ac:dyDescent="0.25">
      <c r="B2" s="86" t="s">
        <v>73</v>
      </c>
      <c r="C2" s="87"/>
      <c r="D2" s="87"/>
      <c r="E2" s="87"/>
      <c r="F2" s="87"/>
      <c r="G2" s="87"/>
      <c r="H2" s="87"/>
    </row>
    <row r="3" spans="2:8" ht="18" customHeight="1" x14ac:dyDescent="0.25">
      <c r="B3" s="16"/>
      <c r="C3" s="16"/>
      <c r="D3" s="16"/>
      <c r="E3" s="16"/>
      <c r="F3" s="3"/>
      <c r="G3" s="3"/>
      <c r="H3" s="3"/>
    </row>
    <row r="4" spans="2:8" ht="33.75" customHeight="1" x14ac:dyDescent="0.25">
      <c r="B4" s="38" t="s">
        <v>3</v>
      </c>
      <c r="C4" s="38" t="s">
        <v>29</v>
      </c>
      <c r="D4" s="38" t="s">
        <v>5</v>
      </c>
      <c r="E4" s="38" t="s">
        <v>6</v>
      </c>
      <c r="F4" s="38" t="s">
        <v>30</v>
      </c>
      <c r="G4" s="38" t="s">
        <v>8</v>
      </c>
      <c r="H4" s="38" t="s">
        <v>9</v>
      </c>
    </row>
    <row r="5" spans="2:8" x14ac:dyDescent="0.25">
      <c r="B5" s="38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10</v>
      </c>
      <c r="H5" s="41" t="s">
        <v>11</v>
      </c>
    </row>
    <row r="6" spans="2:8" x14ac:dyDescent="0.25">
      <c r="B6" s="8" t="s">
        <v>74</v>
      </c>
      <c r="C6" s="71">
        <f>SUM(C7:C12)</f>
        <v>773234.47</v>
      </c>
      <c r="D6" s="71">
        <f>SUM(D7:D12)</f>
        <v>2265708.39</v>
      </c>
      <c r="E6" s="71">
        <f>SUM(E7:E12)</f>
        <v>1978110.27</v>
      </c>
      <c r="F6" s="71">
        <f>SUM(F7:F12)</f>
        <v>836632.07000000007</v>
      </c>
      <c r="G6" s="72">
        <f t="shared" ref="G6:G12" si="0">F6/C6*100</f>
        <v>108.19901368339156</v>
      </c>
      <c r="H6" s="72">
        <f t="shared" ref="H6:H12" si="1">F6/E6*100</f>
        <v>42.29451121549458</v>
      </c>
    </row>
    <row r="7" spans="2:8" x14ac:dyDescent="0.25">
      <c r="B7" s="8" t="s">
        <v>75</v>
      </c>
      <c r="C7" s="60">
        <v>14146.64</v>
      </c>
      <c r="D7" s="60">
        <v>61600</v>
      </c>
      <c r="E7" s="60">
        <v>61600</v>
      </c>
      <c r="F7" s="72">
        <v>13400.54</v>
      </c>
      <c r="G7" s="72">
        <f t="shared" si="0"/>
        <v>94.725956128098275</v>
      </c>
      <c r="H7" s="72">
        <f t="shared" si="1"/>
        <v>21.754123376623376</v>
      </c>
    </row>
    <row r="8" spans="2:8" x14ac:dyDescent="0.25">
      <c r="B8" s="8" t="s">
        <v>76</v>
      </c>
      <c r="C8" s="60">
        <v>0</v>
      </c>
      <c r="D8" s="60">
        <v>6000</v>
      </c>
      <c r="E8" s="62">
        <v>6000</v>
      </c>
      <c r="F8" s="72">
        <v>0</v>
      </c>
      <c r="G8" s="72" t="e">
        <f t="shared" si="0"/>
        <v>#DIV/0!</v>
      </c>
      <c r="H8" s="72">
        <f t="shared" si="1"/>
        <v>0</v>
      </c>
    </row>
    <row r="9" spans="2:8" x14ac:dyDescent="0.25">
      <c r="B9" s="8" t="s">
        <v>107</v>
      </c>
      <c r="C9" s="60">
        <v>0</v>
      </c>
      <c r="D9" s="60">
        <v>142108.39000000001</v>
      </c>
      <c r="E9" s="62">
        <v>156410.26999999999</v>
      </c>
      <c r="F9" s="72">
        <v>0</v>
      </c>
      <c r="G9" s="72" t="e">
        <f t="shared" si="0"/>
        <v>#DIV/0!</v>
      </c>
      <c r="H9" s="72">
        <f t="shared" si="1"/>
        <v>0</v>
      </c>
    </row>
    <row r="10" spans="2:8" x14ac:dyDescent="0.25">
      <c r="B10" s="8" t="s">
        <v>108</v>
      </c>
      <c r="C10" s="60">
        <v>755482.83</v>
      </c>
      <c r="D10" s="60">
        <v>2050000</v>
      </c>
      <c r="E10" s="62">
        <v>1748500</v>
      </c>
      <c r="F10" s="72">
        <v>817631.53</v>
      </c>
      <c r="G10" s="72">
        <f t="shared" si="0"/>
        <v>108.22635505826123</v>
      </c>
      <c r="H10" s="72">
        <f t="shared" si="1"/>
        <v>46.761883328567343</v>
      </c>
    </row>
    <row r="11" spans="2:8" x14ac:dyDescent="0.25">
      <c r="B11" s="8" t="s">
        <v>77</v>
      </c>
      <c r="C11" s="60">
        <v>1050</v>
      </c>
      <c r="D11" s="60">
        <v>2000</v>
      </c>
      <c r="E11" s="62">
        <v>1500</v>
      </c>
      <c r="F11" s="72">
        <v>1500</v>
      </c>
      <c r="G11" s="72">
        <f t="shared" si="0"/>
        <v>142.85714285714286</v>
      </c>
      <c r="H11" s="72">
        <f t="shared" si="1"/>
        <v>100</v>
      </c>
    </row>
    <row r="12" spans="2:8" x14ac:dyDescent="0.25">
      <c r="B12" s="8" t="s">
        <v>109</v>
      </c>
      <c r="C12" s="60">
        <v>2555</v>
      </c>
      <c r="D12" s="60">
        <v>4000</v>
      </c>
      <c r="E12" s="62">
        <v>4100</v>
      </c>
      <c r="F12" s="72">
        <v>4100</v>
      </c>
      <c r="G12" s="72">
        <f t="shared" si="0"/>
        <v>160.46966731898237</v>
      </c>
      <c r="H12" s="72">
        <f t="shared" si="1"/>
        <v>100</v>
      </c>
    </row>
    <row r="13" spans="2:8" x14ac:dyDescent="0.25">
      <c r="B13" s="8"/>
      <c r="C13" s="60"/>
      <c r="D13" s="60"/>
      <c r="E13" s="62"/>
      <c r="F13" s="72"/>
      <c r="G13" s="72"/>
      <c r="H13" s="72"/>
    </row>
    <row r="14" spans="2:8" ht="15.75" customHeight="1" x14ac:dyDescent="0.25">
      <c r="B14" s="8" t="s">
        <v>43</v>
      </c>
      <c r="C14" s="65">
        <f>SUM(C15:C22)</f>
        <v>874975.04999999993</v>
      </c>
      <c r="D14" s="65">
        <f>SUM(D15:D22)</f>
        <v>2288808.39</v>
      </c>
      <c r="E14" s="68">
        <f>SUM(E15:E22)</f>
        <v>1983852.33</v>
      </c>
      <c r="F14" s="73">
        <f>SUM(F15:F22)</f>
        <v>936406.82000000007</v>
      </c>
      <c r="G14" s="73">
        <f t="shared" ref="G14:G22" si="2">F14/C14*100</f>
        <v>107.02097391234187</v>
      </c>
      <c r="H14" s="73">
        <f t="shared" ref="H14:H22" si="3">F14/E14*100</f>
        <v>47.201437619099401</v>
      </c>
    </row>
    <row r="15" spans="2:8" ht="15.75" customHeight="1" x14ac:dyDescent="0.25">
      <c r="B15" s="8" t="s">
        <v>96</v>
      </c>
      <c r="C15" s="60">
        <v>365.01</v>
      </c>
      <c r="D15" s="60">
        <v>0</v>
      </c>
      <c r="E15" s="60">
        <v>0</v>
      </c>
      <c r="F15" s="72">
        <v>365.01</v>
      </c>
      <c r="G15" s="72">
        <f t="shared" si="2"/>
        <v>100</v>
      </c>
      <c r="H15" s="72" t="e">
        <f t="shared" si="3"/>
        <v>#DIV/0!</v>
      </c>
    </row>
    <row r="16" spans="2:8" ht="15.75" customHeight="1" x14ac:dyDescent="0.25">
      <c r="B16" s="8" t="s">
        <v>75</v>
      </c>
      <c r="C16" s="60">
        <v>9440.4599999999991</v>
      </c>
      <c r="D16" s="60">
        <v>61600</v>
      </c>
      <c r="E16" s="62">
        <v>61600</v>
      </c>
      <c r="F16" s="72">
        <v>13155.56</v>
      </c>
      <c r="G16" s="72">
        <f t="shared" si="2"/>
        <v>139.35295525853616</v>
      </c>
      <c r="H16" s="72">
        <f t="shared" si="3"/>
        <v>21.35642857142857</v>
      </c>
    </row>
    <row r="17" spans="2:11" x14ac:dyDescent="0.25">
      <c r="B17" s="8" t="s">
        <v>76</v>
      </c>
      <c r="C17" s="60">
        <v>0</v>
      </c>
      <c r="D17" s="60">
        <v>6000</v>
      </c>
      <c r="E17" s="62">
        <v>6000</v>
      </c>
      <c r="F17" s="72">
        <v>0</v>
      </c>
      <c r="G17" s="72" t="e">
        <f t="shared" si="2"/>
        <v>#DIV/0!</v>
      </c>
      <c r="H17" s="72">
        <f t="shared" si="3"/>
        <v>0</v>
      </c>
    </row>
    <row r="18" spans="2:11" ht="15.75" customHeight="1" x14ac:dyDescent="0.25">
      <c r="B18" s="8" t="s">
        <v>110</v>
      </c>
      <c r="C18" s="60">
        <v>8460.7000000000007</v>
      </c>
      <c r="D18" s="60">
        <v>15500</v>
      </c>
      <c r="E18" s="62">
        <v>5742.06</v>
      </c>
      <c r="F18" s="72">
        <v>3638.06</v>
      </c>
      <c r="G18" s="72">
        <f t="shared" si="2"/>
        <v>42.999515406526648</v>
      </c>
      <c r="H18" s="72">
        <f t="shared" si="3"/>
        <v>63.358097964841875</v>
      </c>
    </row>
    <row r="19" spans="2:11" ht="15.75" customHeight="1" x14ac:dyDescent="0.25">
      <c r="B19" s="8" t="s">
        <v>107</v>
      </c>
      <c r="C19" s="60">
        <v>98174.55</v>
      </c>
      <c r="D19" s="60">
        <v>142108.39000000001</v>
      </c>
      <c r="E19" s="62">
        <v>156410.26999999999</v>
      </c>
      <c r="F19" s="72">
        <v>96586.66</v>
      </c>
      <c r="G19" s="72">
        <f t="shared" si="2"/>
        <v>98.38258489598374</v>
      </c>
      <c r="H19" s="72">
        <f t="shared" si="3"/>
        <v>61.752121519897642</v>
      </c>
    </row>
    <row r="20" spans="2:11" ht="15.75" customHeight="1" x14ac:dyDescent="0.25">
      <c r="B20" s="8" t="s">
        <v>108</v>
      </c>
      <c r="C20" s="60">
        <v>754929.33</v>
      </c>
      <c r="D20" s="60">
        <v>2057600</v>
      </c>
      <c r="E20" s="62">
        <v>1748500</v>
      </c>
      <c r="F20" s="72">
        <v>817161.53</v>
      </c>
      <c r="G20" s="72">
        <f t="shared" si="2"/>
        <v>108.24344710517475</v>
      </c>
      <c r="H20" s="72">
        <f t="shared" si="3"/>
        <v>46.735003145553335</v>
      </c>
    </row>
    <row r="21" spans="2:11" ht="15.75" customHeight="1" x14ac:dyDescent="0.25">
      <c r="B21" s="8" t="s">
        <v>77</v>
      </c>
      <c r="C21" s="60">
        <v>1050</v>
      </c>
      <c r="D21" s="60">
        <v>2000</v>
      </c>
      <c r="E21" s="62">
        <v>1500</v>
      </c>
      <c r="F21" s="72">
        <v>1500</v>
      </c>
      <c r="G21" s="72">
        <f t="shared" si="2"/>
        <v>142.85714285714286</v>
      </c>
      <c r="H21" s="72">
        <f t="shared" si="3"/>
        <v>100</v>
      </c>
    </row>
    <row r="22" spans="2:11" ht="15.75" customHeight="1" x14ac:dyDescent="0.25">
      <c r="B22" s="8" t="s">
        <v>109</v>
      </c>
      <c r="C22" s="60">
        <v>2555</v>
      </c>
      <c r="D22" s="60">
        <v>4000</v>
      </c>
      <c r="E22" s="62">
        <v>4100</v>
      </c>
      <c r="F22" s="72">
        <v>4000</v>
      </c>
      <c r="G22" s="72">
        <f t="shared" si="2"/>
        <v>156.55577299412914</v>
      </c>
      <c r="H22" s="72">
        <f t="shared" si="3"/>
        <v>97.560975609756099</v>
      </c>
    </row>
    <row r="23" spans="2:11" ht="15" customHeight="1" x14ac:dyDescent="0.25">
      <c r="B23" s="33"/>
      <c r="C23" s="33"/>
      <c r="D23" s="33"/>
      <c r="E23" s="33"/>
      <c r="F23" s="33"/>
      <c r="G23" s="33"/>
      <c r="H23" s="33"/>
      <c r="I23" s="33"/>
      <c r="J23" s="33"/>
      <c r="K23" s="33"/>
    </row>
    <row r="24" spans="2:11" x14ac:dyDescent="0.25">
      <c r="B24" s="33"/>
      <c r="C24" s="33"/>
      <c r="D24" s="33"/>
      <c r="E24" s="33"/>
      <c r="F24" s="33"/>
      <c r="G24" s="33"/>
      <c r="H24" s="33"/>
      <c r="I24" s="33"/>
      <c r="J24" s="33"/>
      <c r="K24" s="33"/>
    </row>
    <row r="25" spans="2:1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</row>
  </sheetData>
  <mergeCells count="1">
    <mergeCell ref="B2:H2"/>
  </mergeCells>
  <pageMargins left="0.7" right="0.7" top="0.75" bottom="0.75" header="0.3" footer="0.3"/>
  <pageSetup paperSize="9" scale="73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topLeftCell="B1" workbookViewId="0">
      <selection activeCell="F4" sqref="F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customHeight="1" x14ac:dyDescent="0.25">
      <c r="B1" s="16"/>
      <c r="C1" s="16"/>
      <c r="D1" s="16"/>
      <c r="E1" s="16"/>
      <c r="F1" s="3"/>
      <c r="G1" s="3"/>
      <c r="H1" s="3"/>
    </row>
    <row r="2" spans="2:8" ht="15.75" customHeight="1" x14ac:dyDescent="0.25">
      <c r="B2" s="86" t="s">
        <v>78</v>
      </c>
      <c r="C2" s="87"/>
      <c r="D2" s="87"/>
      <c r="E2" s="87"/>
      <c r="F2" s="87"/>
      <c r="G2" s="87"/>
      <c r="H2" s="87"/>
    </row>
    <row r="3" spans="2:8" ht="18" customHeight="1" x14ac:dyDescent="0.25">
      <c r="B3" s="16"/>
      <c r="C3" s="16"/>
      <c r="D3" s="16"/>
      <c r="E3" s="16"/>
      <c r="F3" s="3"/>
      <c r="G3" s="3"/>
      <c r="H3" s="3"/>
    </row>
    <row r="4" spans="2:8" ht="25.5" customHeight="1" x14ac:dyDescent="0.25">
      <c r="B4" s="38" t="s">
        <v>3</v>
      </c>
      <c r="C4" s="38" t="s">
        <v>79</v>
      </c>
      <c r="D4" s="38" t="s">
        <v>5</v>
      </c>
      <c r="E4" s="38" t="s">
        <v>6</v>
      </c>
      <c r="F4" s="38" t="s">
        <v>80</v>
      </c>
      <c r="G4" s="38" t="s">
        <v>8</v>
      </c>
      <c r="H4" s="38" t="s">
        <v>9</v>
      </c>
    </row>
    <row r="5" spans="2:8" x14ac:dyDescent="0.25">
      <c r="B5" s="41">
        <v>1</v>
      </c>
      <c r="C5" s="41">
        <v>2</v>
      </c>
      <c r="D5" s="41">
        <v>3</v>
      </c>
      <c r="E5" s="41">
        <v>4</v>
      </c>
      <c r="F5" s="41">
        <v>5</v>
      </c>
      <c r="G5" s="41" t="s">
        <v>10</v>
      </c>
      <c r="H5" s="41" t="s">
        <v>11</v>
      </c>
    </row>
    <row r="6" spans="2:8" ht="15.75" customHeight="1" x14ac:dyDescent="0.25">
      <c r="B6" s="8" t="s">
        <v>43</v>
      </c>
      <c r="C6" s="60"/>
      <c r="D6" s="60">
        <f>D7</f>
        <v>2288808.39</v>
      </c>
      <c r="E6" s="60">
        <f>E7</f>
        <v>1983852.33</v>
      </c>
      <c r="F6" s="31"/>
      <c r="G6" s="31"/>
      <c r="H6" s="31"/>
    </row>
    <row r="7" spans="2:8" ht="15.75" customHeight="1" x14ac:dyDescent="0.25">
      <c r="B7" s="8" t="s">
        <v>111</v>
      </c>
      <c r="C7" s="60"/>
      <c r="D7" s="60">
        <v>2288808.39</v>
      </c>
      <c r="E7" s="60">
        <v>1983852.33</v>
      </c>
      <c r="F7" s="31"/>
      <c r="G7" s="31"/>
      <c r="H7" s="31"/>
    </row>
    <row r="8" spans="2:8" ht="25.5" customHeight="1" x14ac:dyDescent="0.25">
      <c r="B8" s="14" t="s">
        <v>112</v>
      </c>
      <c r="C8" s="60"/>
      <c r="D8" s="60">
        <v>2288808.39</v>
      </c>
      <c r="E8" s="60">
        <v>1983852.33</v>
      </c>
      <c r="F8" s="31"/>
      <c r="G8" s="31"/>
      <c r="H8" s="31"/>
    </row>
    <row r="10" spans="2:8" x14ac:dyDescent="0.25">
      <c r="B10" s="33"/>
      <c r="C10" s="33"/>
      <c r="D10" s="33"/>
      <c r="E10" s="33"/>
      <c r="F10" s="33"/>
      <c r="G10" s="33"/>
      <c r="H10" s="33"/>
    </row>
    <row r="11" spans="2:8" x14ac:dyDescent="0.25">
      <c r="B11" s="33"/>
      <c r="C11" s="33"/>
      <c r="D11" s="33"/>
      <c r="E11" s="33"/>
      <c r="F11" s="33"/>
      <c r="G11" s="33"/>
      <c r="H11" s="33"/>
    </row>
    <row r="12" spans="2:8" x14ac:dyDescent="0.25">
      <c r="B12" s="33"/>
      <c r="C12" s="33"/>
      <c r="D12" s="33"/>
      <c r="E12" s="33"/>
      <c r="F12" s="33"/>
      <c r="G12" s="33"/>
      <c r="H12" s="33"/>
    </row>
  </sheetData>
  <mergeCells count="1">
    <mergeCell ref="B2:H2"/>
  </mergeCells>
  <pageMargins left="0.7" right="0.7" top="0.75" bottom="0.75" header="0.3" footer="0.3"/>
  <pageSetup paperSize="9" scale="7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L22"/>
  <sheetViews>
    <sheetView topLeftCell="C1" workbookViewId="0">
      <selection activeCell="J7" sqref="J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ht="15.75" customHeight="1" x14ac:dyDescent="0.25">
      <c r="B2" s="86" t="s">
        <v>0</v>
      </c>
      <c r="C2" s="87"/>
      <c r="D2" s="87"/>
      <c r="E2" s="87"/>
      <c r="F2" s="87"/>
      <c r="G2" s="87"/>
      <c r="H2" s="87"/>
      <c r="I2" s="87"/>
      <c r="J2" s="87"/>
      <c r="K2" s="87"/>
      <c r="L2" s="87"/>
    </row>
    <row r="3" spans="2:12" ht="18" customHeight="1" x14ac:dyDescent="0.25">
      <c r="B3" s="16"/>
      <c r="C3" s="16"/>
      <c r="D3" s="16"/>
      <c r="E3" s="16"/>
      <c r="F3" s="16"/>
      <c r="G3" s="16"/>
      <c r="H3" s="16"/>
      <c r="I3" s="16"/>
      <c r="J3" s="3"/>
      <c r="K3" s="3"/>
      <c r="L3" s="3"/>
    </row>
    <row r="4" spans="2:12" ht="18" customHeight="1" x14ac:dyDescent="0.25">
      <c r="B4" s="86" t="s">
        <v>82</v>
      </c>
      <c r="C4" s="87"/>
      <c r="D4" s="87"/>
      <c r="E4" s="87"/>
      <c r="F4" s="87"/>
      <c r="G4" s="87"/>
      <c r="H4" s="87"/>
      <c r="I4" s="87"/>
      <c r="J4" s="87"/>
      <c r="K4" s="87"/>
      <c r="L4" s="87"/>
    </row>
    <row r="5" spans="2:12" ht="15.75" customHeight="1" x14ac:dyDescent="0.25">
      <c r="B5" s="86" t="s">
        <v>83</v>
      </c>
      <c r="C5" s="87"/>
      <c r="D5" s="87"/>
      <c r="E5" s="87"/>
      <c r="F5" s="87"/>
      <c r="G5" s="87"/>
      <c r="H5" s="87"/>
      <c r="I5" s="87"/>
      <c r="J5" s="87"/>
      <c r="K5" s="87"/>
      <c r="L5" s="87"/>
    </row>
    <row r="6" spans="2:12" ht="18" customHeight="1" x14ac:dyDescent="0.25">
      <c r="B6" s="16"/>
      <c r="C6" s="16"/>
      <c r="D6" s="16"/>
      <c r="E6" s="16"/>
      <c r="F6" s="16"/>
      <c r="G6" s="16"/>
      <c r="H6" s="16"/>
      <c r="I6" s="16"/>
      <c r="J6" s="3"/>
      <c r="K6" s="3"/>
      <c r="L6" s="3"/>
    </row>
    <row r="7" spans="2:12" ht="25.5" customHeight="1" x14ac:dyDescent="0.25">
      <c r="B7" s="105" t="s">
        <v>3</v>
      </c>
      <c r="C7" s="89"/>
      <c r="D7" s="89"/>
      <c r="E7" s="89"/>
      <c r="F7" s="91"/>
      <c r="G7" s="78" t="s">
        <v>29</v>
      </c>
      <c r="H7" s="78" t="s">
        <v>5</v>
      </c>
      <c r="I7" s="78" t="s">
        <v>6</v>
      </c>
      <c r="J7" s="78" t="s">
        <v>30</v>
      </c>
      <c r="K7" s="78" t="s">
        <v>8</v>
      </c>
      <c r="L7" s="78" t="s">
        <v>9</v>
      </c>
    </row>
    <row r="8" spans="2:12" x14ac:dyDescent="0.25">
      <c r="B8" s="105">
        <v>1</v>
      </c>
      <c r="C8" s="89"/>
      <c r="D8" s="89"/>
      <c r="E8" s="89"/>
      <c r="F8" s="91"/>
      <c r="G8" s="77">
        <v>2</v>
      </c>
      <c r="H8" s="77">
        <v>3</v>
      </c>
      <c r="I8" s="77">
        <v>4</v>
      </c>
      <c r="J8" s="77">
        <v>5</v>
      </c>
      <c r="K8" s="77" t="s">
        <v>10</v>
      </c>
      <c r="L8" s="77" t="s">
        <v>11</v>
      </c>
    </row>
    <row r="9" spans="2:12" ht="25.5" customHeight="1" x14ac:dyDescent="0.25">
      <c r="B9" s="8">
        <v>8</v>
      </c>
      <c r="C9" s="8"/>
      <c r="D9" s="8"/>
      <c r="E9" s="8"/>
      <c r="F9" s="8" t="s">
        <v>84</v>
      </c>
      <c r="G9" s="6"/>
      <c r="H9" s="6"/>
      <c r="I9" s="6"/>
      <c r="J9" s="31"/>
      <c r="K9" s="31"/>
      <c r="L9" s="31"/>
    </row>
    <row r="10" spans="2:12" x14ac:dyDescent="0.25">
      <c r="B10" s="8"/>
      <c r="C10" s="12">
        <v>84</v>
      </c>
      <c r="D10" s="12"/>
      <c r="E10" s="12"/>
      <c r="F10" s="12" t="s">
        <v>85</v>
      </c>
      <c r="G10" s="6"/>
      <c r="H10" s="6"/>
      <c r="I10" s="6"/>
      <c r="J10" s="31"/>
      <c r="K10" s="31"/>
      <c r="L10" s="31"/>
    </row>
    <row r="11" spans="2:12" ht="51" customHeight="1" x14ac:dyDescent="0.25">
      <c r="B11" s="9"/>
      <c r="C11" s="9"/>
      <c r="D11" s="9">
        <v>841</v>
      </c>
      <c r="E11" s="9"/>
      <c r="F11" s="27" t="s">
        <v>86</v>
      </c>
      <c r="G11" s="6"/>
      <c r="H11" s="6"/>
      <c r="I11" s="6"/>
      <c r="J11" s="31"/>
      <c r="K11" s="31"/>
      <c r="L11" s="31"/>
    </row>
    <row r="12" spans="2:12" ht="25.5" customHeight="1" x14ac:dyDescent="0.25">
      <c r="B12" s="9"/>
      <c r="C12" s="9"/>
      <c r="D12" s="9"/>
      <c r="E12" s="9">
        <v>8413</v>
      </c>
      <c r="F12" s="27" t="s">
        <v>87</v>
      </c>
      <c r="G12" s="6"/>
      <c r="H12" s="6"/>
      <c r="I12" s="6"/>
      <c r="J12" s="31"/>
      <c r="K12" s="31"/>
      <c r="L12" s="31"/>
    </row>
    <row r="13" spans="2:12" x14ac:dyDescent="0.25">
      <c r="B13" s="9"/>
      <c r="C13" s="9"/>
      <c r="D13" s="9"/>
      <c r="E13" s="10" t="s">
        <v>88</v>
      </c>
      <c r="F13" s="14"/>
      <c r="G13" s="6"/>
      <c r="H13" s="6"/>
      <c r="I13" s="6"/>
      <c r="J13" s="31"/>
      <c r="K13" s="31"/>
      <c r="L13" s="31"/>
    </row>
    <row r="14" spans="2:12" ht="25.5" customHeight="1" x14ac:dyDescent="0.25">
      <c r="B14" s="11">
        <v>5</v>
      </c>
      <c r="C14" s="11"/>
      <c r="D14" s="11"/>
      <c r="E14" s="11"/>
      <c r="F14" s="17" t="s">
        <v>89</v>
      </c>
      <c r="G14" s="6"/>
      <c r="H14" s="6"/>
      <c r="I14" s="6"/>
      <c r="J14" s="31"/>
      <c r="K14" s="31"/>
      <c r="L14" s="31"/>
    </row>
    <row r="15" spans="2:12" ht="25.5" customHeight="1" x14ac:dyDescent="0.25">
      <c r="B15" s="12"/>
      <c r="C15" s="12">
        <v>54</v>
      </c>
      <c r="D15" s="12"/>
      <c r="E15" s="12"/>
      <c r="F15" s="18" t="s">
        <v>90</v>
      </c>
      <c r="G15" s="6"/>
      <c r="H15" s="6"/>
      <c r="I15" s="7"/>
      <c r="J15" s="31"/>
      <c r="K15" s="31"/>
      <c r="L15" s="31"/>
    </row>
    <row r="16" spans="2:12" ht="63.75" customHeight="1" x14ac:dyDescent="0.25">
      <c r="B16" s="12"/>
      <c r="C16" s="12"/>
      <c r="D16" s="12">
        <v>541</v>
      </c>
      <c r="E16" s="27"/>
      <c r="F16" s="27" t="s">
        <v>91</v>
      </c>
      <c r="G16" s="6"/>
      <c r="H16" s="6"/>
      <c r="I16" s="7"/>
      <c r="J16" s="31"/>
      <c r="K16" s="31"/>
      <c r="L16" s="31"/>
    </row>
    <row r="17" spans="2:12" ht="38.25" customHeight="1" x14ac:dyDescent="0.25">
      <c r="B17" s="12"/>
      <c r="C17" s="12"/>
      <c r="D17" s="12"/>
      <c r="E17" s="27">
        <v>5413</v>
      </c>
      <c r="F17" s="27" t="s">
        <v>92</v>
      </c>
      <c r="G17" s="6"/>
      <c r="H17" s="6"/>
      <c r="I17" s="7"/>
      <c r="J17" s="31"/>
      <c r="K17" s="31"/>
      <c r="L17" s="31"/>
    </row>
    <row r="18" spans="2:12" x14ac:dyDescent="0.25">
      <c r="B18" s="13"/>
      <c r="C18" s="11"/>
      <c r="D18" s="11"/>
      <c r="E18" s="11"/>
      <c r="F18" s="17" t="s">
        <v>88</v>
      </c>
      <c r="G18" s="6"/>
      <c r="H18" s="6"/>
      <c r="I18" s="6"/>
      <c r="J18" s="31"/>
      <c r="K18" s="31"/>
      <c r="L18" s="31"/>
    </row>
    <row r="20" spans="2:12" x14ac:dyDescent="0.25"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x14ac:dyDescent="0.2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2:12" x14ac:dyDescent="0.25"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</sheetData>
  <mergeCells count="5">
    <mergeCell ref="B4:L4"/>
    <mergeCell ref="B7:F7"/>
    <mergeCell ref="B2:L2"/>
    <mergeCell ref="B5:L5"/>
    <mergeCell ref="B8:F8"/>
  </mergeCells>
  <pageMargins left="0.7" right="0.7" top="0.75" bottom="0.75" header="0.3" footer="0.3"/>
  <pageSetup paperSize="9" scale="66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8"/>
  <sheetViews>
    <sheetView workbookViewId="0">
      <selection activeCell="F4" sqref="F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customHeight="1" x14ac:dyDescent="0.25">
      <c r="B1" s="16"/>
      <c r="C1" s="16"/>
      <c r="D1" s="16"/>
      <c r="E1" s="16"/>
      <c r="F1" s="3"/>
      <c r="G1" s="3"/>
      <c r="H1" s="3"/>
    </row>
    <row r="2" spans="2:8" ht="15.75" customHeight="1" x14ac:dyDescent="0.25">
      <c r="B2" s="86" t="s">
        <v>93</v>
      </c>
      <c r="C2" s="87"/>
      <c r="D2" s="87"/>
      <c r="E2" s="87"/>
      <c r="F2" s="87"/>
      <c r="G2" s="87"/>
      <c r="H2" s="87"/>
    </row>
    <row r="3" spans="2:8" ht="18" customHeight="1" x14ac:dyDescent="0.25">
      <c r="B3" s="16"/>
      <c r="C3" s="16"/>
      <c r="D3" s="16"/>
      <c r="E3" s="16"/>
      <c r="F3" s="3"/>
      <c r="G3" s="3"/>
      <c r="H3" s="3"/>
    </row>
    <row r="4" spans="2:8" ht="25.5" customHeight="1" x14ac:dyDescent="0.25">
      <c r="B4" s="38" t="s">
        <v>3</v>
      </c>
      <c r="C4" s="38" t="s">
        <v>4</v>
      </c>
      <c r="D4" s="38" t="s">
        <v>5</v>
      </c>
      <c r="E4" s="38" t="s">
        <v>6</v>
      </c>
      <c r="F4" s="38" t="s">
        <v>7</v>
      </c>
      <c r="G4" s="38" t="s">
        <v>8</v>
      </c>
      <c r="H4" s="38" t="s">
        <v>9</v>
      </c>
    </row>
    <row r="5" spans="2:8" x14ac:dyDescent="0.25">
      <c r="B5" s="38">
        <v>1</v>
      </c>
      <c r="C5" s="38">
        <v>2</v>
      </c>
      <c r="D5" s="38">
        <v>3</v>
      </c>
      <c r="E5" s="38">
        <v>4</v>
      </c>
      <c r="F5" s="38">
        <v>5</v>
      </c>
      <c r="G5" s="38" t="s">
        <v>10</v>
      </c>
      <c r="H5" s="38" t="s">
        <v>11</v>
      </c>
    </row>
    <row r="6" spans="2:8" x14ac:dyDescent="0.25">
      <c r="B6" s="8" t="s">
        <v>94</v>
      </c>
      <c r="C6" s="6"/>
      <c r="D6" s="6"/>
      <c r="E6" s="7"/>
      <c r="F6" s="31"/>
      <c r="G6" s="31"/>
      <c r="H6" s="31"/>
    </row>
    <row r="7" spans="2:8" x14ac:dyDescent="0.25">
      <c r="B7" s="8" t="s">
        <v>95</v>
      </c>
      <c r="C7" s="6"/>
      <c r="D7" s="6"/>
      <c r="E7" s="6"/>
      <c r="F7" s="31"/>
      <c r="G7" s="31"/>
      <c r="H7" s="31"/>
    </row>
    <row r="8" spans="2:8" x14ac:dyDescent="0.25">
      <c r="B8" s="24" t="s">
        <v>96</v>
      </c>
      <c r="C8" s="6"/>
      <c r="D8" s="6"/>
      <c r="E8" s="6"/>
      <c r="F8" s="31"/>
      <c r="G8" s="31"/>
      <c r="H8" s="31"/>
    </row>
    <row r="9" spans="2:8" x14ac:dyDescent="0.25">
      <c r="B9" s="25" t="s">
        <v>97</v>
      </c>
      <c r="C9" s="6"/>
      <c r="D9" s="6"/>
      <c r="E9" s="6"/>
      <c r="F9" s="31"/>
      <c r="G9" s="31"/>
      <c r="H9" s="31"/>
    </row>
    <row r="10" spans="2:8" x14ac:dyDescent="0.25">
      <c r="B10" s="25" t="s">
        <v>88</v>
      </c>
      <c r="C10" s="6"/>
      <c r="D10" s="6"/>
      <c r="E10" s="6"/>
      <c r="F10" s="31"/>
      <c r="G10" s="31"/>
      <c r="H10" s="31"/>
    </row>
    <row r="11" spans="2:8" x14ac:dyDescent="0.25">
      <c r="B11" s="8" t="s">
        <v>98</v>
      </c>
      <c r="C11" s="6"/>
      <c r="D11" s="6"/>
      <c r="E11" s="7"/>
      <c r="F11" s="31"/>
      <c r="G11" s="31"/>
      <c r="H11" s="31"/>
    </row>
    <row r="12" spans="2:8" x14ac:dyDescent="0.25">
      <c r="B12" s="26" t="s">
        <v>99</v>
      </c>
      <c r="C12" s="6"/>
      <c r="D12" s="6"/>
      <c r="E12" s="7"/>
      <c r="F12" s="31"/>
      <c r="G12" s="31"/>
      <c r="H12" s="31"/>
    </row>
    <row r="13" spans="2:8" x14ac:dyDescent="0.25">
      <c r="B13" s="8" t="s">
        <v>100</v>
      </c>
      <c r="C13" s="6"/>
      <c r="D13" s="6"/>
      <c r="E13" s="7"/>
      <c r="F13" s="31"/>
      <c r="G13" s="31"/>
      <c r="H13" s="31"/>
    </row>
    <row r="14" spans="2:8" x14ac:dyDescent="0.25">
      <c r="B14" s="26" t="s">
        <v>101</v>
      </c>
      <c r="C14" s="6"/>
      <c r="D14" s="6"/>
      <c r="E14" s="7"/>
      <c r="F14" s="31"/>
      <c r="G14" s="31"/>
      <c r="H14" s="31"/>
    </row>
    <row r="15" spans="2:8" x14ac:dyDescent="0.25">
      <c r="B15" s="12" t="s">
        <v>81</v>
      </c>
      <c r="C15" s="6"/>
      <c r="D15" s="6"/>
      <c r="E15" s="7"/>
      <c r="F15" s="31"/>
      <c r="G15" s="31"/>
      <c r="H15" s="31"/>
    </row>
    <row r="16" spans="2:8" x14ac:dyDescent="0.25">
      <c r="B16" s="26"/>
      <c r="C16" s="6"/>
      <c r="D16" s="6"/>
      <c r="E16" s="7"/>
      <c r="F16" s="31"/>
      <c r="G16" s="31"/>
      <c r="H16" s="31"/>
    </row>
    <row r="17" spans="2:8" ht="15.75" customHeight="1" x14ac:dyDescent="0.25">
      <c r="B17" s="8" t="s">
        <v>102</v>
      </c>
      <c r="C17" s="6"/>
      <c r="D17" s="6"/>
      <c r="E17" s="7"/>
      <c r="F17" s="31"/>
      <c r="G17" s="31"/>
      <c r="H17" s="31"/>
    </row>
    <row r="18" spans="2:8" ht="15.75" customHeight="1" x14ac:dyDescent="0.25">
      <c r="B18" s="8" t="s">
        <v>95</v>
      </c>
      <c r="C18" s="6"/>
      <c r="D18" s="6"/>
      <c r="E18" s="6"/>
      <c r="F18" s="31"/>
      <c r="G18" s="31"/>
      <c r="H18" s="31"/>
    </row>
    <row r="19" spans="2:8" x14ac:dyDescent="0.25">
      <c r="B19" s="24" t="s">
        <v>96</v>
      </c>
      <c r="C19" s="6"/>
      <c r="D19" s="6"/>
      <c r="E19" s="6"/>
      <c r="F19" s="31"/>
      <c r="G19" s="31"/>
      <c r="H19" s="31"/>
    </row>
    <row r="20" spans="2:8" x14ac:dyDescent="0.25">
      <c r="B20" s="25" t="s">
        <v>97</v>
      </c>
      <c r="C20" s="6"/>
      <c r="D20" s="6"/>
      <c r="E20" s="6"/>
      <c r="F20" s="31"/>
      <c r="G20" s="31"/>
      <c r="H20" s="31"/>
    </row>
    <row r="21" spans="2:8" x14ac:dyDescent="0.25">
      <c r="B21" s="25" t="s">
        <v>88</v>
      </c>
      <c r="C21" s="6"/>
      <c r="D21" s="6"/>
      <c r="E21" s="6"/>
      <c r="F21" s="31"/>
      <c r="G21" s="31"/>
      <c r="H21" s="31"/>
    </row>
    <row r="22" spans="2:8" x14ac:dyDescent="0.25">
      <c r="B22" s="8" t="s">
        <v>98</v>
      </c>
      <c r="C22" s="6"/>
      <c r="D22" s="6"/>
      <c r="E22" s="7"/>
      <c r="F22" s="31"/>
      <c r="G22" s="31"/>
      <c r="H22" s="31"/>
    </row>
    <row r="23" spans="2:8" x14ac:dyDescent="0.25">
      <c r="B23" s="26" t="s">
        <v>99</v>
      </c>
      <c r="C23" s="6"/>
      <c r="D23" s="6"/>
      <c r="E23" s="7"/>
      <c r="F23" s="31"/>
      <c r="G23" s="31"/>
      <c r="H23" s="31"/>
    </row>
    <row r="24" spans="2:8" x14ac:dyDescent="0.25">
      <c r="B24" s="8" t="s">
        <v>100</v>
      </c>
      <c r="C24" s="6"/>
      <c r="D24" s="6"/>
      <c r="E24" s="7"/>
      <c r="F24" s="31"/>
      <c r="G24" s="31"/>
      <c r="H24" s="31"/>
    </row>
    <row r="25" spans="2:8" x14ac:dyDescent="0.25">
      <c r="B25" s="26" t="s">
        <v>101</v>
      </c>
      <c r="C25" s="6"/>
      <c r="D25" s="6"/>
      <c r="E25" s="7"/>
      <c r="F25" s="31"/>
      <c r="G25" s="31"/>
      <c r="H25" s="31"/>
    </row>
    <row r="26" spans="2:8" x14ac:dyDescent="0.25">
      <c r="B26" s="12" t="s">
        <v>81</v>
      </c>
      <c r="C26" s="6"/>
      <c r="D26" s="6"/>
      <c r="E26" s="7"/>
      <c r="F26" s="31"/>
      <c r="G26" s="31"/>
      <c r="H26" s="31"/>
    </row>
    <row r="28" spans="2:8" x14ac:dyDescent="0.25">
      <c r="B28" s="43"/>
      <c r="C28" s="43"/>
      <c r="D28" s="43"/>
      <c r="E28" s="43"/>
      <c r="F28" s="43"/>
      <c r="G28" s="43"/>
      <c r="H28" s="43"/>
    </row>
  </sheetData>
  <mergeCells count="1">
    <mergeCell ref="B2:H2"/>
  </mergeCells>
  <pageMargins left="0.7" right="0.7" top="0.75" bottom="0.75" header="0.3" footer="0.3"/>
  <pageSetup paperSize="9" scale="73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J68"/>
  <sheetViews>
    <sheetView topLeftCell="A3" workbookViewId="0">
      <selection activeCell="H8" sqref="H8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5.42578125" customWidth="1"/>
    <col min="5" max="5" width="39" customWidth="1"/>
    <col min="6" max="8" width="24.28515625" customWidth="1"/>
    <col min="9" max="9" width="15.7109375" customWidth="1"/>
    <col min="10" max="10" width="24.28515625" customWidth="1"/>
  </cols>
  <sheetData>
    <row r="1" spans="2:10" ht="18" customHeight="1" x14ac:dyDescent="0.25">
      <c r="B1" s="16"/>
      <c r="C1" s="16"/>
      <c r="D1" s="16"/>
      <c r="E1" s="16"/>
      <c r="F1" s="16"/>
      <c r="G1" s="16"/>
      <c r="H1" s="16"/>
      <c r="I1" s="3"/>
      <c r="J1" s="3"/>
    </row>
    <row r="2" spans="2:10" ht="18" customHeight="1" x14ac:dyDescent="0.25">
      <c r="B2" s="86" t="s">
        <v>103</v>
      </c>
      <c r="C2" s="87"/>
      <c r="D2" s="87"/>
      <c r="E2" s="87"/>
      <c r="F2" s="87"/>
      <c r="G2" s="87"/>
      <c r="H2" s="87"/>
      <c r="I2" s="87"/>
      <c r="J2" s="28"/>
    </row>
    <row r="3" spans="2:10" ht="18" customHeight="1" x14ac:dyDescent="0.25">
      <c r="B3" s="16"/>
      <c r="C3" s="16"/>
      <c r="D3" s="16"/>
      <c r="E3" s="16"/>
      <c r="F3" s="16"/>
      <c r="G3" s="16"/>
      <c r="H3" s="16"/>
      <c r="I3" s="3"/>
      <c r="J3" s="3"/>
    </row>
    <row r="4" spans="2:10" ht="15.75" customHeight="1" x14ac:dyDescent="0.25">
      <c r="B4" s="110" t="s">
        <v>104</v>
      </c>
      <c r="C4" s="87"/>
      <c r="D4" s="87"/>
      <c r="E4" s="87"/>
      <c r="F4" s="87"/>
      <c r="G4" s="87"/>
      <c r="H4" s="87"/>
      <c r="I4" s="87"/>
    </row>
    <row r="5" spans="2:10" ht="18" customHeight="1" x14ac:dyDescent="0.25">
      <c r="B5" s="16"/>
      <c r="C5" s="16"/>
      <c r="D5" s="16"/>
      <c r="E5" s="16"/>
      <c r="F5" s="16"/>
      <c r="G5" s="16"/>
      <c r="H5" s="16"/>
      <c r="I5" s="3"/>
    </row>
    <row r="6" spans="2:10" ht="25.5" customHeight="1" x14ac:dyDescent="0.25">
      <c r="B6" s="105" t="s">
        <v>3</v>
      </c>
      <c r="C6" s="89"/>
      <c r="D6" s="89"/>
      <c r="E6" s="91"/>
      <c r="F6" s="38" t="s">
        <v>5</v>
      </c>
      <c r="G6" s="38" t="s">
        <v>6</v>
      </c>
      <c r="H6" s="38" t="s">
        <v>80</v>
      </c>
      <c r="I6" s="38" t="s">
        <v>9</v>
      </c>
    </row>
    <row r="7" spans="2:10" s="42" customFormat="1" ht="11.25" customHeight="1" x14ac:dyDescent="0.25">
      <c r="B7" s="103">
        <v>1</v>
      </c>
      <c r="C7" s="89"/>
      <c r="D7" s="89"/>
      <c r="E7" s="91"/>
      <c r="F7" s="41">
        <v>2</v>
      </c>
      <c r="G7" s="41">
        <v>3</v>
      </c>
      <c r="H7" s="41">
        <v>4</v>
      </c>
      <c r="I7" s="41" t="s">
        <v>105</v>
      </c>
    </row>
    <row r="8" spans="2:10" ht="30" customHeight="1" x14ac:dyDescent="0.25">
      <c r="B8" s="107" t="s">
        <v>116</v>
      </c>
      <c r="C8" s="108"/>
      <c r="D8" s="109"/>
      <c r="E8" s="85" t="s">
        <v>113</v>
      </c>
      <c r="F8" s="84">
        <v>2288808.39</v>
      </c>
      <c r="G8" s="65">
        <v>1983852.33</v>
      </c>
      <c r="H8" s="65"/>
      <c r="I8" s="65"/>
    </row>
    <row r="9" spans="2:10" ht="30" customHeight="1" x14ac:dyDescent="0.25">
      <c r="B9" s="107" t="s">
        <v>117</v>
      </c>
      <c r="C9" s="108"/>
      <c r="D9" s="109"/>
      <c r="E9" s="83" t="s">
        <v>114</v>
      </c>
      <c r="F9" s="84">
        <v>2288808.39</v>
      </c>
      <c r="G9" s="65">
        <v>1983852.33</v>
      </c>
      <c r="H9" s="65"/>
      <c r="I9" s="65"/>
    </row>
    <row r="10" spans="2:10" ht="30" customHeight="1" x14ac:dyDescent="0.25">
      <c r="B10" s="106" t="s">
        <v>119</v>
      </c>
      <c r="C10" s="89"/>
      <c r="D10" s="91"/>
      <c r="E10" s="44" t="s">
        <v>138</v>
      </c>
      <c r="F10" s="82">
        <v>0</v>
      </c>
      <c r="G10" s="60">
        <v>0</v>
      </c>
      <c r="H10" s="60"/>
      <c r="I10" s="60"/>
    </row>
    <row r="11" spans="2:10" x14ac:dyDescent="0.25">
      <c r="B11" s="106" t="s">
        <v>120</v>
      </c>
      <c r="C11" s="89"/>
      <c r="D11" s="91"/>
      <c r="E11" s="44" t="s">
        <v>139</v>
      </c>
      <c r="F11" s="82">
        <v>61600</v>
      </c>
      <c r="G11" s="60">
        <v>61600</v>
      </c>
      <c r="H11" s="60"/>
      <c r="I11" s="60"/>
    </row>
    <row r="12" spans="2:10" x14ac:dyDescent="0.25">
      <c r="B12" s="106" t="s">
        <v>121</v>
      </c>
      <c r="C12" s="89"/>
      <c r="D12" s="91"/>
      <c r="E12" s="44" t="s">
        <v>140</v>
      </c>
      <c r="F12" s="82">
        <v>6000</v>
      </c>
      <c r="G12" s="60">
        <v>6000</v>
      </c>
      <c r="H12" s="60"/>
      <c r="I12" s="60"/>
    </row>
    <row r="13" spans="2:10" x14ac:dyDescent="0.25">
      <c r="B13" s="106" t="s">
        <v>122</v>
      </c>
      <c r="C13" s="89"/>
      <c r="D13" s="91"/>
      <c r="E13" s="44" t="s">
        <v>141</v>
      </c>
      <c r="F13" s="82">
        <v>15500</v>
      </c>
      <c r="G13" s="60">
        <v>5742.06</v>
      </c>
      <c r="H13" s="60"/>
      <c r="I13" s="60"/>
    </row>
    <row r="14" spans="2:10" x14ac:dyDescent="0.25">
      <c r="B14" s="106" t="s">
        <v>123</v>
      </c>
      <c r="C14" s="89"/>
      <c r="D14" s="91"/>
      <c r="E14" s="44" t="s">
        <v>142</v>
      </c>
      <c r="F14" s="82">
        <v>142108.39000000001</v>
      </c>
      <c r="G14" s="60">
        <v>156410.26999999999</v>
      </c>
      <c r="H14" s="60"/>
      <c r="I14" s="60"/>
    </row>
    <row r="15" spans="2:10" x14ac:dyDescent="0.25">
      <c r="B15" s="106" t="s">
        <v>124</v>
      </c>
      <c r="C15" s="89"/>
      <c r="D15" s="91"/>
      <c r="E15" s="44" t="s">
        <v>143</v>
      </c>
      <c r="F15" s="82">
        <v>2057600</v>
      </c>
      <c r="G15" s="60">
        <v>1748500</v>
      </c>
      <c r="H15" s="60"/>
      <c r="I15" s="60"/>
    </row>
    <row r="16" spans="2:10" x14ac:dyDescent="0.25">
      <c r="B16" s="106" t="s">
        <v>125</v>
      </c>
      <c r="C16" s="89"/>
      <c r="D16" s="91"/>
      <c r="E16" s="44" t="s">
        <v>144</v>
      </c>
      <c r="F16" s="82">
        <v>2000</v>
      </c>
      <c r="G16" s="60">
        <v>1500</v>
      </c>
      <c r="H16" s="60"/>
      <c r="I16" s="60"/>
    </row>
    <row r="17" spans="2:9" x14ac:dyDescent="0.25">
      <c r="B17" s="106" t="s">
        <v>126</v>
      </c>
      <c r="C17" s="89"/>
      <c r="D17" s="91"/>
      <c r="E17" s="44" t="s">
        <v>40</v>
      </c>
      <c r="F17" s="82">
        <v>4000</v>
      </c>
      <c r="G17" s="60">
        <v>4100</v>
      </c>
      <c r="H17" s="60"/>
      <c r="I17" s="60"/>
    </row>
    <row r="18" spans="2:9" x14ac:dyDescent="0.25">
      <c r="B18" s="107" t="s">
        <v>127</v>
      </c>
      <c r="C18" s="108"/>
      <c r="D18" s="109"/>
      <c r="E18" s="83" t="s">
        <v>145</v>
      </c>
      <c r="F18" s="84">
        <v>2192108.39</v>
      </c>
      <c r="G18" s="65">
        <v>1886410.27</v>
      </c>
      <c r="H18" s="65"/>
      <c r="I18" s="65"/>
    </row>
    <row r="19" spans="2:9" x14ac:dyDescent="0.25">
      <c r="B19" s="107" t="s">
        <v>128</v>
      </c>
      <c r="C19" s="108"/>
      <c r="D19" s="109"/>
      <c r="E19" s="83" t="s">
        <v>146</v>
      </c>
      <c r="F19" s="84">
        <v>142108.39000000001</v>
      </c>
      <c r="G19" s="65">
        <v>156410.26999999999</v>
      </c>
      <c r="H19" s="65"/>
      <c r="I19" s="65"/>
    </row>
    <row r="20" spans="2:9" x14ac:dyDescent="0.25">
      <c r="B20" s="106" t="s">
        <v>123</v>
      </c>
      <c r="C20" s="89"/>
      <c r="D20" s="91"/>
      <c r="E20" s="44" t="s">
        <v>142</v>
      </c>
      <c r="F20" s="82">
        <v>142108.39000000001</v>
      </c>
      <c r="G20" s="60">
        <v>156410.26999999999</v>
      </c>
      <c r="H20" s="60"/>
      <c r="I20" s="60"/>
    </row>
    <row r="21" spans="2:9" x14ac:dyDescent="0.25">
      <c r="B21" s="106" t="s">
        <v>129</v>
      </c>
      <c r="C21" s="89"/>
      <c r="D21" s="91"/>
      <c r="E21" s="44" t="s">
        <v>147</v>
      </c>
      <c r="F21" s="82">
        <v>142108.39000000001</v>
      </c>
      <c r="G21" s="60">
        <v>156410.26999999999</v>
      </c>
      <c r="H21" s="60"/>
      <c r="I21" s="60"/>
    </row>
    <row r="22" spans="2:9" x14ac:dyDescent="0.25">
      <c r="B22" s="106" t="s">
        <v>130</v>
      </c>
      <c r="C22" s="89"/>
      <c r="D22" s="91"/>
      <c r="E22" s="44" t="s">
        <v>148</v>
      </c>
      <c r="F22" s="82">
        <v>142108.39000000001</v>
      </c>
      <c r="G22" s="60">
        <v>156410.26999999999</v>
      </c>
      <c r="H22" s="60"/>
      <c r="I22" s="60"/>
    </row>
    <row r="23" spans="2:9" x14ac:dyDescent="0.25">
      <c r="B23" s="107" t="s">
        <v>131</v>
      </c>
      <c r="C23" s="108"/>
      <c r="D23" s="109"/>
      <c r="E23" s="83" t="s">
        <v>149</v>
      </c>
      <c r="F23" s="84">
        <v>2050000</v>
      </c>
      <c r="G23" s="65">
        <v>1730000</v>
      </c>
      <c r="H23" s="65"/>
      <c r="I23" s="65"/>
    </row>
    <row r="24" spans="2:9" x14ac:dyDescent="0.25">
      <c r="B24" s="106" t="s">
        <v>124</v>
      </c>
      <c r="C24" s="89"/>
      <c r="D24" s="91"/>
      <c r="E24" s="44" t="s">
        <v>143</v>
      </c>
      <c r="F24" s="82">
        <v>2050000</v>
      </c>
      <c r="G24" s="60">
        <v>1730000</v>
      </c>
      <c r="H24" s="60"/>
      <c r="I24" s="60"/>
    </row>
    <row r="25" spans="2:9" x14ac:dyDescent="0.25">
      <c r="B25" s="106" t="s">
        <v>129</v>
      </c>
      <c r="C25" s="89"/>
      <c r="D25" s="91"/>
      <c r="E25" s="44" t="s">
        <v>147</v>
      </c>
      <c r="F25" s="82">
        <v>2050000</v>
      </c>
      <c r="G25" s="60">
        <v>1730000</v>
      </c>
      <c r="H25" s="60"/>
      <c r="I25" s="60"/>
    </row>
    <row r="26" spans="2:9" x14ac:dyDescent="0.25">
      <c r="B26" s="106" t="s">
        <v>120</v>
      </c>
      <c r="C26" s="89"/>
      <c r="D26" s="91"/>
      <c r="E26" s="44" t="s">
        <v>150</v>
      </c>
      <c r="F26" s="82">
        <v>2050000</v>
      </c>
      <c r="G26" s="60">
        <v>1730000</v>
      </c>
      <c r="H26" s="60"/>
      <c r="I26" s="60"/>
    </row>
    <row r="27" spans="2:9" x14ac:dyDescent="0.25">
      <c r="B27" s="107" t="s">
        <v>132</v>
      </c>
      <c r="C27" s="108"/>
      <c r="D27" s="109"/>
      <c r="E27" s="83" t="s">
        <v>151</v>
      </c>
      <c r="F27" s="84">
        <v>96700</v>
      </c>
      <c r="G27" s="65">
        <v>97442.06</v>
      </c>
      <c r="H27" s="65"/>
      <c r="I27" s="65"/>
    </row>
    <row r="28" spans="2:9" ht="25.5" x14ac:dyDescent="0.25">
      <c r="B28" s="107" t="s">
        <v>133</v>
      </c>
      <c r="C28" s="108"/>
      <c r="D28" s="109"/>
      <c r="E28" s="83" t="s">
        <v>152</v>
      </c>
      <c r="F28" s="84">
        <v>96700</v>
      </c>
      <c r="G28" s="65">
        <v>97442.06</v>
      </c>
      <c r="H28" s="65"/>
      <c r="I28" s="65"/>
    </row>
    <row r="29" spans="2:9" x14ac:dyDescent="0.25">
      <c r="B29" s="106" t="s">
        <v>120</v>
      </c>
      <c r="C29" s="89"/>
      <c r="D29" s="91"/>
      <c r="E29" s="44" t="s">
        <v>139</v>
      </c>
      <c r="F29" s="82">
        <v>61600</v>
      </c>
      <c r="G29" s="60">
        <v>61600</v>
      </c>
      <c r="H29" s="60"/>
      <c r="I29" s="60"/>
    </row>
    <row r="30" spans="2:9" x14ac:dyDescent="0.25">
      <c r="B30" s="106" t="s">
        <v>129</v>
      </c>
      <c r="C30" s="89"/>
      <c r="D30" s="91"/>
      <c r="E30" s="44" t="s">
        <v>147</v>
      </c>
      <c r="F30" s="82">
        <v>54600</v>
      </c>
      <c r="G30" s="60">
        <v>54600</v>
      </c>
      <c r="H30" s="60"/>
      <c r="I30" s="60"/>
    </row>
    <row r="31" spans="2:9" x14ac:dyDescent="0.25">
      <c r="B31" s="106" t="s">
        <v>120</v>
      </c>
      <c r="C31" s="89"/>
      <c r="D31" s="91"/>
      <c r="E31" s="44" t="s">
        <v>150</v>
      </c>
      <c r="F31" s="82">
        <v>15000</v>
      </c>
      <c r="G31" s="60">
        <v>14500</v>
      </c>
      <c r="H31" s="60"/>
      <c r="I31" s="60"/>
    </row>
    <row r="32" spans="2:9" x14ac:dyDescent="0.25">
      <c r="B32" s="106" t="s">
        <v>130</v>
      </c>
      <c r="C32" s="89"/>
      <c r="D32" s="91"/>
      <c r="E32" s="44" t="s">
        <v>148</v>
      </c>
      <c r="F32" s="82">
        <v>39600</v>
      </c>
      <c r="G32" s="60">
        <v>40100</v>
      </c>
      <c r="H32" s="60"/>
      <c r="I32" s="60"/>
    </row>
    <row r="33" spans="2:9" ht="25.5" x14ac:dyDescent="0.25">
      <c r="B33" s="106" t="s">
        <v>134</v>
      </c>
      <c r="C33" s="89"/>
      <c r="D33" s="91"/>
      <c r="E33" s="44" t="s">
        <v>153</v>
      </c>
      <c r="F33" s="82">
        <v>7000</v>
      </c>
      <c r="G33" s="60">
        <v>7000</v>
      </c>
      <c r="H33" s="60"/>
      <c r="I33" s="60"/>
    </row>
    <row r="34" spans="2:9" ht="25.5" x14ac:dyDescent="0.25">
      <c r="B34" s="106" t="s">
        <v>122</v>
      </c>
      <c r="C34" s="89"/>
      <c r="D34" s="91"/>
      <c r="E34" s="44" t="s">
        <v>154</v>
      </c>
      <c r="F34" s="82">
        <v>7000</v>
      </c>
      <c r="G34" s="60">
        <v>7000</v>
      </c>
      <c r="H34" s="60"/>
      <c r="I34" s="60"/>
    </row>
    <row r="35" spans="2:9" x14ac:dyDescent="0.25">
      <c r="B35" s="106" t="s">
        <v>121</v>
      </c>
      <c r="C35" s="89"/>
      <c r="D35" s="91"/>
      <c r="E35" s="44" t="s">
        <v>140</v>
      </c>
      <c r="F35" s="82">
        <v>6000</v>
      </c>
      <c r="G35" s="60">
        <v>6000</v>
      </c>
      <c r="H35" s="60"/>
      <c r="I35" s="60"/>
    </row>
    <row r="36" spans="2:9" x14ac:dyDescent="0.25">
      <c r="B36" s="106" t="s">
        <v>129</v>
      </c>
      <c r="C36" s="89"/>
      <c r="D36" s="91"/>
      <c r="E36" s="44" t="s">
        <v>147</v>
      </c>
      <c r="F36" s="82">
        <v>3000</v>
      </c>
      <c r="G36" s="60">
        <v>3000</v>
      </c>
      <c r="H36" s="60"/>
      <c r="I36" s="60"/>
    </row>
    <row r="37" spans="2:9" x14ac:dyDescent="0.25">
      <c r="B37" s="106" t="s">
        <v>120</v>
      </c>
      <c r="C37" s="89"/>
      <c r="D37" s="91"/>
      <c r="E37" s="44" t="s">
        <v>150</v>
      </c>
      <c r="F37" s="82">
        <v>1500</v>
      </c>
      <c r="G37" s="60">
        <v>1500</v>
      </c>
      <c r="H37" s="60"/>
      <c r="I37" s="60"/>
    </row>
    <row r="38" spans="2:9" x14ac:dyDescent="0.25">
      <c r="B38" s="106" t="s">
        <v>130</v>
      </c>
      <c r="C38" s="89"/>
      <c r="D38" s="91"/>
      <c r="E38" s="44" t="s">
        <v>148</v>
      </c>
      <c r="F38" s="82">
        <v>1500</v>
      </c>
      <c r="G38" s="60">
        <v>1500</v>
      </c>
      <c r="H38" s="60"/>
      <c r="I38" s="60"/>
    </row>
    <row r="39" spans="2:9" ht="25.5" x14ac:dyDescent="0.25">
      <c r="B39" s="106" t="s">
        <v>134</v>
      </c>
      <c r="C39" s="89"/>
      <c r="D39" s="91"/>
      <c r="E39" s="44" t="s">
        <v>153</v>
      </c>
      <c r="F39" s="82">
        <v>3000</v>
      </c>
      <c r="G39" s="60">
        <v>3000</v>
      </c>
      <c r="H39" s="60"/>
      <c r="I39" s="60"/>
    </row>
    <row r="40" spans="2:9" ht="25.5" x14ac:dyDescent="0.25">
      <c r="B40" s="106" t="s">
        <v>122</v>
      </c>
      <c r="C40" s="89"/>
      <c r="D40" s="91"/>
      <c r="E40" s="44" t="s">
        <v>154</v>
      </c>
      <c r="F40" s="82">
        <v>3000</v>
      </c>
      <c r="G40" s="60">
        <v>3000</v>
      </c>
      <c r="H40" s="60"/>
      <c r="I40" s="60"/>
    </row>
    <row r="41" spans="2:9" x14ac:dyDescent="0.25">
      <c r="B41" s="106" t="s">
        <v>122</v>
      </c>
      <c r="C41" s="89"/>
      <c r="D41" s="91"/>
      <c r="E41" s="44" t="s">
        <v>141</v>
      </c>
      <c r="F41" s="82">
        <v>15500</v>
      </c>
      <c r="G41" s="60">
        <v>5742.06</v>
      </c>
      <c r="H41" s="60"/>
      <c r="I41" s="60"/>
    </row>
    <row r="42" spans="2:9" x14ac:dyDescent="0.25">
      <c r="B42" s="106" t="s">
        <v>129</v>
      </c>
      <c r="C42" s="89"/>
      <c r="D42" s="91"/>
      <c r="E42" s="44" t="s">
        <v>147</v>
      </c>
      <c r="F42" s="82">
        <v>13500</v>
      </c>
      <c r="G42" s="60">
        <v>5742.06</v>
      </c>
      <c r="H42" s="60"/>
      <c r="I42" s="60"/>
    </row>
    <row r="43" spans="2:9" x14ac:dyDescent="0.25">
      <c r="B43" s="106" t="s">
        <v>120</v>
      </c>
      <c r="C43" s="89"/>
      <c r="D43" s="91"/>
      <c r="E43" s="44" t="s">
        <v>150</v>
      </c>
      <c r="F43" s="82">
        <v>3000</v>
      </c>
      <c r="G43" s="60">
        <v>749.14</v>
      </c>
      <c r="H43" s="60"/>
      <c r="I43" s="60"/>
    </row>
    <row r="44" spans="2:9" x14ac:dyDescent="0.25">
      <c r="B44" s="106" t="s">
        <v>130</v>
      </c>
      <c r="C44" s="89"/>
      <c r="D44" s="91"/>
      <c r="E44" s="44" t="s">
        <v>148</v>
      </c>
      <c r="F44" s="82">
        <v>10500</v>
      </c>
      <c r="G44" s="60">
        <v>4992.92</v>
      </c>
      <c r="H44" s="60"/>
      <c r="I44" s="60"/>
    </row>
    <row r="45" spans="2:9" ht="25.5" x14ac:dyDescent="0.25">
      <c r="B45" s="106" t="s">
        <v>134</v>
      </c>
      <c r="C45" s="89"/>
      <c r="D45" s="91"/>
      <c r="E45" s="44" t="s">
        <v>153</v>
      </c>
      <c r="F45" s="82">
        <v>2000</v>
      </c>
      <c r="G45" s="60">
        <v>0</v>
      </c>
      <c r="H45" s="60"/>
      <c r="I45" s="60"/>
    </row>
    <row r="46" spans="2:9" ht="25.5" x14ac:dyDescent="0.25">
      <c r="B46" s="106" t="s">
        <v>122</v>
      </c>
      <c r="C46" s="89"/>
      <c r="D46" s="91"/>
      <c r="E46" s="44" t="s">
        <v>154</v>
      </c>
      <c r="F46" s="82">
        <v>2000</v>
      </c>
      <c r="G46" s="60">
        <v>0</v>
      </c>
      <c r="H46" s="60"/>
      <c r="I46" s="60"/>
    </row>
    <row r="47" spans="2:9" x14ac:dyDescent="0.25">
      <c r="B47" s="106" t="s">
        <v>124</v>
      </c>
      <c r="C47" s="89"/>
      <c r="D47" s="91"/>
      <c r="E47" s="44" t="s">
        <v>143</v>
      </c>
      <c r="F47" s="82">
        <v>7600</v>
      </c>
      <c r="G47" s="60">
        <v>18500</v>
      </c>
      <c r="H47" s="60"/>
      <c r="I47" s="60"/>
    </row>
    <row r="48" spans="2:9" x14ac:dyDescent="0.25">
      <c r="B48" s="106" t="s">
        <v>129</v>
      </c>
      <c r="C48" s="89"/>
      <c r="D48" s="91"/>
      <c r="E48" s="44" t="s">
        <v>147</v>
      </c>
      <c r="F48" s="82">
        <v>600</v>
      </c>
      <c r="G48" s="60">
        <v>7000</v>
      </c>
      <c r="H48" s="60"/>
      <c r="I48" s="60"/>
    </row>
    <row r="49" spans="2:9" x14ac:dyDescent="0.25">
      <c r="B49" s="106" t="s">
        <v>120</v>
      </c>
      <c r="C49" s="89"/>
      <c r="D49" s="91"/>
      <c r="E49" s="44" t="s">
        <v>150</v>
      </c>
      <c r="F49" s="82">
        <v>0</v>
      </c>
      <c r="G49" s="60">
        <v>3000</v>
      </c>
      <c r="H49" s="60"/>
      <c r="I49" s="60"/>
    </row>
    <row r="50" spans="2:9" x14ac:dyDescent="0.25">
      <c r="B50" s="106" t="s">
        <v>130</v>
      </c>
      <c r="C50" s="89"/>
      <c r="D50" s="91"/>
      <c r="E50" s="44" t="s">
        <v>148</v>
      </c>
      <c r="F50" s="82">
        <v>600</v>
      </c>
      <c r="G50" s="60">
        <v>4000</v>
      </c>
      <c r="H50" s="60"/>
      <c r="I50" s="60"/>
    </row>
    <row r="51" spans="2:9" ht="25.5" x14ac:dyDescent="0.25">
      <c r="B51" s="106" t="s">
        <v>134</v>
      </c>
      <c r="C51" s="89"/>
      <c r="D51" s="91"/>
      <c r="E51" s="44" t="s">
        <v>153</v>
      </c>
      <c r="F51" s="82">
        <v>7000</v>
      </c>
      <c r="G51" s="60">
        <v>11500</v>
      </c>
      <c r="H51" s="60"/>
      <c r="I51" s="60"/>
    </row>
    <row r="52" spans="2:9" ht="25.5" x14ac:dyDescent="0.25">
      <c r="B52" s="106" t="s">
        <v>122</v>
      </c>
      <c r="C52" s="89"/>
      <c r="D52" s="91"/>
      <c r="E52" s="44" t="s">
        <v>154</v>
      </c>
      <c r="F52" s="82">
        <v>7000</v>
      </c>
      <c r="G52" s="60">
        <v>11500</v>
      </c>
      <c r="H52" s="60"/>
      <c r="I52" s="60"/>
    </row>
    <row r="53" spans="2:9" x14ac:dyDescent="0.25">
      <c r="B53" s="106" t="s">
        <v>125</v>
      </c>
      <c r="C53" s="89"/>
      <c r="D53" s="91"/>
      <c r="E53" s="44" t="s">
        <v>144</v>
      </c>
      <c r="F53" s="82">
        <v>2000</v>
      </c>
      <c r="G53" s="60">
        <v>1500</v>
      </c>
      <c r="H53" s="60"/>
      <c r="I53" s="60"/>
    </row>
    <row r="54" spans="2:9" x14ac:dyDescent="0.25">
      <c r="B54" s="106" t="s">
        <v>129</v>
      </c>
      <c r="C54" s="89"/>
      <c r="D54" s="91"/>
      <c r="E54" s="44" t="s">
        <v>147</v>
      </c>
      <c r="F54" s="82">
        <v>2000</v>
      </c>
      <c r="G54" s="60">
        <v>1500</v>
      </c>
      <c r="H54" s="60"/>
      <c r="I54" s="60"/>
    </row>
    <row r="55" spans="2:9" x14ac:dyDescent="0.25">
      <c r="B55" s="106" t="s">
        <v>130</v>
      </c>
      <c r="C55" s="89"/>
      <c r="D55" s="91"/>
      <c r="E55" s="44" t="s">
        <v>148</v>
      </c>
      <c r="F55" s="82">
        <v>2000</v>
      </c>
      <c r="G55" s="60">
        <v>1500</v>
      </c>
      <c r="H55" s="60"/>
      <c r="I55" s="60"/>
    </row>
    <row r="56" spans="2:9" x14ac:dyDescent="0.25">
      <c r="B56" s="106" t="s">
        <v>126</v>
      </c>
      <c r="C56" s="89"/>
      <c r="D56" s="91"/>
      <c r="E56" s="44" t="s">
        <v>40</v>
      </c>
      <c r="F56" s="82">
        <v>4000</v>
      </c>
      <c r="G56" s="60">
        <v>4100</v>
      </c>
      <c r="H56" s="60"/>
      <c r="I56" s="60"/>
    </row>
    <row r="57" spans="2:9" x14ac:dyDescent="0.25">
      <c r="B57" s="106" t="s">
        <v>129</v>
      </c>
      <c r="C57" s="89"/>
      <c r="D57" s="91"/>
      <c r="E57" s="44" t="s">
        <v>147</v>
      </c>
      <c r="F57" s="82">
        <v>4000</v>
      </c>
      <c r="G57" s="60">
        <v>4100</v>
      </c>
      <c r="H57" s="60"/>
      <c r="I57" s="60"/>
    </row>
    <row r="58" spans="2:9" x14ac:dyDescent="0.25">
      <c r="B58" s="106" t="s">
        <v>130</v>
      </c>
      <c r="C58" s="89"/>
      <c r="D58" s="91"/>
      <c r="E58" s="44" t="s">
        <v>148</v>
      </c>
      <c r="F58" s="82">
        <v>4000</v>
      </c>
      <c r="G58" s="60">
        <v>4100</v>
      </c>
      <c r="H58" s="60"/>
      <c r="I58" s="60"/>
    </row>
    <row r="59" spans="2:9" x14ac:dyDescent="0.25">
      <c r="B59" s="107" t="s">
        <v>135</v>
      </c>
      <c r="C59" s="108"/>
      <c r="D59" s="109"/>
      <c r="E59" s="83" t="s">
        <v>155</v>
      </c>
      <c r="F59" s="84">
        <v>0</v>
      </c>
      <c r="G59" s="65">
        <v>0</v>
      </c>
      <c r="H59" s="65"/>
      <c r="I59" s="65"/>
    </row>
    <row r="60" spans="2:9" x14ac:dyDescent="0.25">
      <c r="B60" s="106" t="s">
        <v>119</v>
      </c>
      <c r="C60" s="89"/>
      <c r="D60" s="91"/>
      <c r="E60" s="44" t="s">
        <v>138</v>
      </c>
      <c r="F60" s="82">
        <v>0</v>
      </c>
      <c r="G60" s="60">
        <v>0</v>
      </c>
      <c r="H60" s="60"/>
      <c r="I60" s="60"/>
    </row>
    <row r="61" spans="2:9" x14ac:dyDescent="0.25">
      <c r="B61" s="106" t="s">
        <v>129</v>
      </c>
      <c r="C61" s="89"/>
      <c r="D61" s="91"/>
      <c r="E61" s="44" t="s">
        <v>147</v>
      </c>
      <c r="F61" s="82">
        <v>0</v>
      </c>
      <c r="G61" s="60">
        <v>0</v>
      </c>
      <c r="H61" s="60"/>
      <c r="I61" s="60"/>
    </row>
    <row r="62" spans="2:9" x14ac:dyDescent="0.25">
      <c r="B62" s="106" t="s">
        <v>130</v>
      </c>
      <c r="C62" s="89"/>
      <c r="D62" s="91"/>
      <c r="E62" s="44" t="s">
        <v>148</v>
      </c>
      <c r="F62" s="82">
        <v>0</v>
      </c>
      <c r="G62" s="60">
        <v>0</v>
      </c>
      <c r="H62" s="60"/>
      <c r="I62" s="60"/>
    </row>
    <row r="63" spans="2:9" x14ac:dyDescent="0.25">
      <c r="B63" s="107" t="s">
        <v>136</v>
      </c>
      <c r="C63" s="108"/>
      <c r="D63" s="109"/>
      <c r="E63" s="83" t="s">
        <v>156</v>
      </c>
      <c r="F63" s="84">
        <v>0</v>
      </c>
      <c r="G63" s="65">
        <v>0</v>
      </c>
      <c r="H63" s="65"/>
      <c r="I63" s="65"/>
    </row>
    <row r="64" spans="2:9" ht="25.5" x14ac:dyDescent="0.25">
      <c r="B64" s="107" t="s">
        <v>137</v>
      </c>
      <c r="C64" s="108"/>
      <c r="D64" s="109"/>
      <c r="E64" s="83" t="s">
        <v>157</v>
      </c>
      <c r="F64" s="84">
        <v>0</v>
      </c>
      <c r="G64" s="65">
        <v>0</v>
      </c>
      <c r="H64" s="65"/>
      <c r="I64" s="65"/>
    </row>
    <row r="65" spans="2:9" x14ac:dyDescent="0.25">
      <c r="B65" s="106" t="s">
        <v>122</v>
      </c>
      <c r="C65" s="89"/>
      <c r="D65" s="91"/>
      <c r="E65" s="44" t="s">
        <v>141</v>
      </c>
      <c r="F65" s="82">
        <v>0</v>
      </c>
      <c r="G65" s="60">
        <v>0</v>
      </c>
      <c r="H65" s="60"/>
      <c r="I65" s="60"/>
    </row>
    <row r="66" spans="2:9" x14ac:dyDescent="0.25">
      <c r="B66" s="106" t="s">
        <v>129</v>
      </c>
      <c r="C66" s="89"/>
      <c r="D66" s="91"/>
      <c r="E66" s="44" t="s">
        <v>147</v>
      </c>
      <c r="F66" s="82">
        <v>0</v>
      </c>
      <c r="G66" s="60">
        <v>0</v>
      </c>
      <c r="H66" s="60"/>
      <c r="I66" s="60"/>
    </row>
    <row r="67" spans="2:9" x14ac:dyDescent="0.25">
      <c r="B67" s="106" t="s">
        <v>130</v>
      </c>
      <c r="C67" s="89"/>
      <c r="D67" s="91"/>
      <c r="E67" s="44" t="s">
        <v>148</v>
      </c>
      <c r="F67" s="82">
        <v>0</v>
      </c>
      <c r="G67" s="60">
        <v>0</v>
      </c>
      <c r="H67" s="60"/>
      <c r="I67" s="60"/>
    </row>
    <row r="68" spans="2:9" x14ac:dyDescent="0.25">
      <c r="B68" s="107" t="s">
        <v>118</v>
      </c>
      <c r="C68" s="108"/>
      <c r="D68" s="109"/>
      <c r="E68" s="83" t="s">
        <v>115</v>
      </c>
      <c r="F68" s="84">
        <f>F8</f>
        <v>2288808.39</v>
      </c>
      <c r="G68" s="65">
        <f>G8</f>
        <v>1983852.33</v>
      </c>
      <c r="H68" s="65"/>
      <c r="I68" s="65"/>
    </row>
  </sheetData>
  <mergeCells count="65">
    <mergeCell ref="B2:I2"/>
    <mergeCell ref="B6:E6"/>
    <mergeCell ref="B8:D8"/>
    <mergeCell ref="B9:D9"/>
    <mergeCell ref="B7:E7"/>
    <mergeCell ref="B21:D21"/>
    <mergeCell ref="B12:D12"/>
    <mergeCell ref="B4:I4"/>
    <mergeCell ref="B15:D15"/>
    <mergeCell ref="B16:D16"/>
    <mergeCell ref="B20:D20"/>
    <mergeCell ref="B10:D10"/>
    <mergeCell ref="B11:D11"/>
    <mergeCell ref="B19:D19"/>
    <mergeCell ref="B14:D14"/>
    <mergeCell ref="B18:D18"/>
    <mergeCell ref="B13:D13"/>
    <mergeCell ref="B17:D17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7:D67"/>
    <mergeCell ref="B68:D68"/>
    <mergeCell ref="B62:D62"/>
    <mergeCell ref="B63:D63"/>
    <mergeCell ref="B64:D64"/>
    <mergeCell ref="B65:D65"/>
    <mergeCell ref="B66:D66"/>
  </mergeCells>
  <pageMargins left="0.7" right="0.7" top="0.75" bottom="0.75" header="0.3" footer="0.3"/>
  <pageSetup paperSize="9" scale="7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2</vt:i4>
      </vt:variant>
    </vt:vector>
  </HeadingPairs>
  <TitlesOfParts>
    <vt:vector size="9" baseType="lpstr">
      <vt:lpstr>SAŽETAK</vt:lpstr>
      <vt:lpstr> Račun prihoda i rashoda</vt:lpstr>
      <vt:lpstr>Rashodi prema izvorima finan</vt:lpstr>
      <vt:lpstr>Rashodi prema funkcijskoj k </vt:lpstr>
      <vt:lpstr>Račun financiranja</vt:lpstr>
      <vt:lpstr>Račun fin prema izvorima f</vt:lpstr>
      <vt:lpstr>POSEBNI DIO</vt:lpstr>
      <vt:lpstr>' Račun prihoda i rashoda'!Podrucje_ispisa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Ivica Vulelija</cp:lastModifiedBy>
  <cp:lastPrinted>2023-07-24T12:33:14Z</cp:lastPrinted>
  <dcterms:created xsi:type="dcterms:W3CDTF">2022-08-12T12:51:27Z</dcterms:created>
  <dcterms:modified xsi:type="dcterms:W3CDTF">2026-09-14T07:54:30Z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Format izgleda izvršenja financijskog plana proračunskog korisnika (1).xlsx</vt:lpwstr>
  </property>
</Properties>
</file>